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defaultThemeVersion="166925"/>
  <mc:AlternateContent xmlns:mc="http://schemas.openxmlformats.org/markup-compatibility/2006">
    <mc:Choice Requires="x15">
      <x15ac:absPath xmlns:x15ac="http://schemas.microsoft.com/office/spreadsheetml/2010/11/ac" url="C:\Users\Utilisateur\taxe sejour4\aides &amp; docs hébergeurs 2020\"/>
    </mc:Choice>
  </mc:AlternateContent>
  <xr:revisionPtr revIDLastSave="0" documentId="13_ncr:1_{7379EF35-9E55-4AE8-8ED2-D221A9A4FFCD}" xr6:coauthVersionLast="45" xr6:coauthVersionMax="45" xr10:uidLastSave="{00000000-0000-0000-0000-000000000000}"/>
  <bookViews>
    <workbookView xWindow="-120" yWindow="-120" windowWidth="24240" windowHeight="13140" firstSheet="2" activeTab="2" xr2:uid="{00000000-000D-0000-FFFF-FFFF00000000}"/>
  </bookViews>
  <sheets>
    <sheet name="informations-collectivite" sheetId="2" state="hidden" r:id="rId1"/>
    <sheet name="Donnees" sheetId="3" state="hidden" r:id="rId2"/>
    <sheet name="registre du logeur (automatiq)" sheetId="1" r:id="rId3"/>
    <sheet name="registre du logeur (a remplir)" sheetId="5" r:id="rId4"/>
  </sheets>
  <definedNames>
    <definedName name="_xlnm.Print_Area" localSheetId="3">'registre du logeur (a remplir)'!$C$1:$P$62</definedName>
    <definedName name="_xlnm.Print_Area" localSheetId="2">'registre du logeur (automatiq)'!$B$1:$P$64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5" l="1"/>
  <c r="N23" i="5" s="1"/>
  <c r="U31" i="1"/>
  <c r="V31" i="1" s="1"/>
  <c r="O31" i="1" s="1"/>
  <c r="E31" i="1"/>
  <c r="N31" i="1" s="1"/>
  <c r="V30" i="1"/>
  <c r="O30" i="1" s="1"/>
  <c r="P30" i="1" s="1"/>
  <c r="U30" i="1"/>
  <c r="N30" i="1"/>
  <c r="E30" i="1"/>
  <c r="G30" i="1" s="1"/>
  <c r="U29" i="1"/>
  <c r="V29" i="1" s="1"/>
  <c r="O29" i="1" s="1"/>
  <c r="P29" i="1" s="1"/>
  <c r="N29" i="1"/>
  <c r="N43" i="1" s="1"/>
  <c r="G29" i="1"/>
  <c r="E29" i="1"/>
  <c r="E24" i="1"/>
  <c r="E25" i="1"/>
  <c r="E26" i="1"/>
  <c r="E27" i="1"/>
  <c r="E28" i="1"/>
  <c r="E32" i="1"/>
  <c r="E33" i="1"/>
  <c r="E34" i="1"/>
  <c r="E35" i="1"/>
  <c r="E36" i="1"/>
  <c r="E37" i="1"/>
  <c r="E38" i="1"/>
  <c r="E39" i="1"/>
  <c r="E40" i="1"/>
  <c r="E41" i="1"/>
  <c r="E42" i="1"/>
  <c r="E23" i="1"/>
  <c r="G23" i="5" l="1"/>
  <c r="P31" i="1"/>
  <c r="P43" i="1" s="1"/>
  <c r="G31" i="1"/>
  <c r="C60" i="5"/>
  <c r="C59" i="5"/>
  <c r="C56" i="5"/>
  <c r="J45" i="5"/>
  <c r="U39" i="5"/>
  <c r="V39" i="5" s="1"/>
  <c r="U38" i="5"/>
  <c r="V38" i="5" s="1"/>
  <c r="U37" i="5"/>
  <c r="V37" i="5" s="1"/>
  <c r="U36" i="5"/>
  <c r="V36" i="5" s="1"/>
  <c r="U35" i="5"/>
  <c r="V35" i="5" s="1"/>
  <c r="U34" i="5"/>
  <c r="V34" i="5" s="1"/>
  <c r="U33" i="5"/>
  <c r="V33" i="5" s="1"/>
  <c r="U32" i="5"/>
  <c r="V32" i="5" s="1"/>
  <c r="U31" i="5"/>
  <c r="V31" i="5" s="1"/>
  <c r="U30" i="5"/>
  <c r="V30" i="5" s="1"/>
  <c r="V29" i="5"/>
  <c r="U29" i="5"/>
  <c r="U28" i="5"/>
  <c r="V28" i="5" s="1"/>
  <c r="U27" i="5"/>
  <c r="V27" i="5" s="1"/>
  <c r="U26" i="5"/>
  <c r="V26" i="5" s="1"/>
  <c r="U25" i="5"/>
  <c r="V25" i="5" s="1"/>
  <c r="U24" i="5"/>
  <c r="V24" i="5" s="1"/>
  <c r="U23" i="5"/>
  <c r="V23" i="5" s="1"/>
  <c r="O23" i="5" s="1"/>
  <c r="P23" i="5" s="1"/>
  <c r="N53" i="5" l="1"/>
  <c r="U25" i="1"/>
  <c r="V25" i="1" s="1"/>
  <c r="O25" i="1" s="1"/>
  <c r="N25" i="1"/>
  <c r="G25" i="1"/>
  <c r="U32" i="1"/>
  <c r="V32" i="1" s="1"/>
  <c r="O32" i="1" s="1"/>
  <c r="N32" i="1"/>
  <c r="G32" i="1"/>
  <c r="U28" i="1"/>
  <c r="V28" i="1" s="1"/>
  <c r="O28" i="1" s="1"/>
  <c r="N28" i="1"/>
  <c r="G28" i="1"/>
  <c r="U27" i="1"/>
  <c r="V27" i="1" s="1"/>
  <c r="O27" i="1" s="1"/>
  <c r="N27" i="1"/>
  <c r="G27" i="1"/>
  <c r="U26" i="1"/>
  <c r="V26" i="1" s="1"/>
  <c r="O26" i="1" s="1"/>
  <c r="N26" i="1"/>
  <c r="G26" i="1"/>
  <c r="U33" i="1"/>
  <c r="V33" i="1" s="1"/>
  <c r="O33" i="1" s="1"/>
  <c r="N33" i="1"/>
  <c r="G33" i="1"/>
  <c r="C63" i="1"/>
  <c r="P25" i="1" l="1"/>
  <c r="P33" i="1"/>
  <c r="P32" i="1"/>
  <c r="P28" i="1"/>
  <c r="P27" i="1"/>
  <c r="P26" i="1"/>
  <c r="G23" i="1"/>
  <c r="C62" i="1" l="1"/>
  <c r="G41" i="1" l="1"/>
  <c r="G42" i="1"/>
  <c r="G24" i="1"/>
  <c r="G34" i="1"/>
  <c r="G35" i="1"/>
  <c r="G36" i="1"/>
  <c r="G37" i="1"/>
  <c r="G38" i="1"/>
  <c r="G39" i="1"/>
  <c r="G40" i="1"/>
  <c r="U41" i="1" l="1"/>
  <c r="V41" i="1" s="1"/>
  <c r="U42" i="1"/>
  <c r="N41" i="1"/>
  <c r="O41" i="1" l="1"/>
  <c r="P41" i="1" s="1"/>
  <c r="V42" i="1"/>
  <c r="O42" i="1" s="1"/>
  <c r="U40" i="1"/>
  <c r="V40" i="1" s="1"/>
  <c r="O40" i="1" s="1"/>
  <c r="U39" i="1"/>
  <c r="V39" i="1" s="1"/>
  <c r="O39" i="1" s="1"/>
  <c r="U38" i="1"/>
  <c r="V38" i="1" s="1"/>
  <c r="O38" i="1" s="1"/>
  <c r="U37" i="1"/>
  <c r="V37" i="1" s="1"/>
  <c r="O37" i="1" s="1"/>
  <c r="U36" i="1"/>
  <c r="V36" i="1" s="1"/>
  <c r="O36" i="1" s="1"/>
  <c r="U35" i="1"/>
  <c r="V35" i="1" s="1"/>
  <c r="O35" i="1" s="1"/>
  <c r="U34" i="1"/>
  <c r="V34" i="1" s="1"/>
  <c r="O34" i="1" s="1"/>
  <c r="N23" i="1" l="1"/>
  <c r="N24" i="1"/>
  <c r="N34" i="1"/>
  <c r="P34" i="1" s="1"/>
  <c r="N35" i="1"/>
  <c r="N36" i="1"/>
  <c r="P36" i="1" s="1"/>
  <c r="N37" i="1"/>
  <c r="N38" i="1"/>
  <c r="N39" i="1"/>
  <c r="N40" i="1"/>
  <c r="N42" i="1"/>
  <c r="N50" i="1"/>
  <c r="N51" i="1"/>
  <c r="J48" i="1"/>
  <c r="H48" i="1"/>
  <c r="C59" i="1"/>
  <c r="N55" i="1"/>
  <c r="N54" i="1"/>
  <c r="N53" i="1"/>
  <c r="N52" i="1"/>
  <c r="U24" i="1" l="1"/>
  <c r="V24" i="1" s="1"/>
  <c r="O24" i="1" s="1"/>
  <c r="P24" i="1" s="1"/>
  <c r="U23" i="1"/>
  <c r="V23" i="1" s="1"/>
  <c r="O23" i="1" s="1"/>
  <c r="P23" i="1" s="1"/>
  <c r="N49" i="1"/>
  <c r="P38" i="1"/>
  <c r="P40" i="1"/>
  <c r="P37" i="1"/>
  <c r="P42" i="1"/>
  <c r="P39" i="1"/>
  <c r="P35" i="1"/>
  <c r="N56" i="1" l="1"/>
</calcChain>
</file>

<file path=xl/sharedStrings.xml><?xml version="1.0" encoding="utf-8"?>
<sst xmlns="http://schemas.openxmlformats.org/spreadsheetml/2006/main" count="174" uniqueCount="100">
  <si>
    <t>Date d'arrivée</t>
  </si>
  <si>
    <t>date de départ</t>
  </si>
  <si>
    <t>Nom du propriétaire :</t>
  </si>
  <si>
    <t>Adresse du propriétaire :</t>
  </si>
  <si>
    <t>Capacité totale d'accueil :</t>
  </si>
  <si>
    <t>Nb de chambres :</t>
  </si>
  <si>
    <t>Année :</t>
  </si>
  <si>
    <t>%</t>
  </si>
  <si>
    <t>€</t>
  </si>
  <si>
    <t xml:space="preserve">Montant total collecté </t>
  </si>
  <si>
    <t xml:space="preserve">Nombre total d'exonération </t>
  </si>
  <si>
    <t>Saisonniers</t>
  </si>
  <si>
    <t>Social</t>
  </si>
  <si>
    <t>Hébergement d’urgence</t>
  </si>
  <si>
    <t>Mineures</t>
  </si>
  <si>
    <t>Eléments à reporter dans votre déclaration mensuelle</t>
  </si>
  <si>
    <t>Prix de la nuit</t>
  </si>
  <si>
    <t>Assujettis non exonérés</t>
  </si>
  <si>
    <t>Montant de la taxe de séjour percçue</t>
  </si>
  <si>
    <t>TOTAL €</t>
  </si>
  <si>
    <t>Nombre total de nuitées</t>
  </si>
  <si>
    <t>Non assujetties</t>
  </si>
  <si>
    <t>Pourcentage voté par la collectivité</t>
  </si>
  <si>
    <t>Menu déroulant</t>
  </si>
  <si>
    <t>Janvier</t>
  </si>
  <si>
    <t>Février</t>
  </si>
  <si>
    <t>Mars</t>
  </si>
  <si>
    <t>Avril</t>
  </si>
  <si>
    <t>Mai</t>
  </si>
  <si>
    <t>Juin</t>
  </si>
  <si>
    <t>Juillet</t>
  </si>
  <si>
    <t>Août</t>
  </si>
  <si>
    <t>Septembre</t>
  </si>
  <si>
    <t>Octobre</t>
  </si>
  <si>
    <t>Novembre</t>
  </si>
  <si>
    <t>Décembre</t>
  </si>
  <si>
    <t>Numéro d'enregistrement :</t>
  </si>
  <si>
    <t>Mois :</t>
  </si>
  <si>
    <t>*Conformément à l'article L2333-29 du CGCT, « la taxe de séjour est établie sur les personnes assujetties qui ne sont pas domiciliées dans la commune et qui n'y possèdent pas de résidence à raison de laquelle elles sont redevables de la taxe d'hab1tat1on ».
** personnes occupant des locaux dont le loyer est inférieur à un montant déterminé par le conseil délibérant de la collectivité (exonération qui n'existe pas sur tous les territoires)</t>
  </si>
  <si>
    <t>Vous ne pouvez rien inscrire dans les colonnes grises; les formules de calcul étant déjà intégrées.</t>
  </si>
  <si>
    <t xml:space="preserve">Déclaration de taxe de Séjour </t>
  </si>
  <si>
    <t>N'OPTEZ POUR CE REGISTRE QUE SI VOUS NE POUVEZ PAS UTILISER RÉGULIÈREMENT LA PLATEFORME WEB</t>
  </si>
  <si>
    <t>Le REGISTRE DU LOGEUR est un état comptable conforme à I'article R2333-51, sa tenue est une OBLIGATION DE LA LOI.</t>
  </si>
  <si>
    <t>Informations à remplir par le service de la taxe de séjour</t>
  </si>
  <si>
    <t>calcul taxe</t>
  </si>
  <si>
    <t>calcul taxe arrondi</t>
  </si>
  <si>
    <t>Adresse pied de page</t>
  </si>
  <si>
    <t>URL de la page d'accueil de la plateforme</t>
  </si>
  <si>
    <t xml:space="preserve">Nom de la collectivité </t>
  </si>
  <si>
    <t>Le tarif plafond de la taxe de séjour hors taxe additionnelle est de :</t>
  </si>
  <si>
    <t>Tarif plafond hors taxe additionnelle</t>
  </si>
  <si>
    <t>Pour les hébergements à</t>
  </si>
  <si>
    <t>TOTAL NUITÉES ASSUJETTIES NON ÉXONÉRÉES</t>
  </si>
  <si>
    <t>REGISTRE DU LOGEUR</t>
  </si>
  <si>
    <t>DECLARATION MENSUELLE DE TAXE DE SEJOUR</t>
  </si>
  <si>
    <t>Tarif de la taxe par personne</t>
  </si>
  <si>
    <t>Montant total de la durée du séjour (HT)</t>
  </si>
  <si>
    <t>https://cclmhd.taxesejour.fr/</t>
  </si>
  <si>
    <t>cclmhd</t>
  </si>
  <si>
    <t>CCLMHD</t>
  </si>
  <si>
    <t>Nbre de personnes non assujetties*</t>
  </si>
  <si>
    <t>Nbre de nuitées assujetties non éxonérées</t>
  </si>
  <si>
    <r>
      <rPr>
        <sz val="11"/>
        <color theme="1"/>
        <rFont val="Calibri"/>
        <family val="2"/>
        <scheme val="minor"/>
      </rPr>
      <t>N’optez pour une déclaration papier que si vous ne pouvez pas utiliser la plateforme web. Gagnez du temps, réduisez l’utilisation du papier et supprimez les frais postaux, abaissez les frais de gestion</t>
    </r>
    <r>
      <rPr>
        <sz val="12"/>
        <color theme="1"/>
        <rFont val="Calibri"/>
        <family val="2"/>
        <scheme val="minor"/>
      </rPr>
      <t xml:space="preserve">
</t>
    </r>
    <r>
      <rPr>
        <b/>
        <sz val="12"/>
        <color theme="1"/>
        <rFont val="Calibri"/>
        <family val="2"/>
        <scheme val="minor"/>
      </rPr>
      <t>Passez à la télédéclaration sur ordinateur, tablette ou smartphone avec :</t>
    </r>
  </si>
  <si>
    <t xml:space="preserve">Nbre de personnes : hébergement d’urgence </t>
  </si>
  <si>
    <t>Nbre de personnes dans locaux à  loyer inférieur à un tarif voté par la collectivité**</t>
  </si>
  <si>
    <r>
      <t xml:space="preserve">Ce registre concerne les hébergements sans classement ou en attente de classement (hôtels, meublés, résidences de tourisme, villages de vacances) </t>
    </r>
    <r>
      <rPr>
        <b/>
        <i/>
        <sz val="9"/>
        <color theme="1"/>
        <rFont val="Calibri"/>
        <family val="2"/>
        <scheme val="minor"/>
      </rPr>
      <t>sauf hébergements de plein air.</t>
    </r>
  </si>
  <si>
    <t>Nbre de nuits du séjour</t>
  </si>
  <si>
    <r>
      <rPr>
        <b/>
        <i/>
        <sz val="11"/>
        <color theme="1"/>
        <rFont val="Calibri"/>
        <family val="2"/>
        <scheme val="minor"/>
      </rPr>
      <t xml:space="preserve">Le tarif de la taxe de séjour des hébergements sans classement ou en attente de classement </t>
    </r>
    <r>
      <rPr>
        <sz val="11"/>
        <color theme="1"/>
        <rFont val="Calibri"/>
        <family val="2"/>
        <scheme val="minor"/>
      </rPr>
      <t xml:space="preserve">
(hôtels, meublés, résidences de tourisme, villages de vacances) sauf : chambres d’hôtes,  aires de camping-cars,  terrains de camping et de caravanage et  ports de plaisance est de : </t>
    </r>
  </si>
  <si>
    <t>Nbre de titulaires  contrat de travail saisonnier  employés sur le territoire</t>
  </si>
  <si>
    <t>A</t>
  </si>
  <si>
    <t>B</t>
  </si>
  <si>
    <t>C</t>
  </si>
  <si>
    <t>D</t>
  </si>
  <si>
    <t>E</t>
  </si>
  <si>
    <t>F</t>
  </si>
  <si>
    <t>G</t>
  </si>
  <si>
    <t>H</t>
  </si>
  <si>
    <t>I</t>
  </si>
  <si>
    <t>J</t>
  </si>
  <si>
    <t>K</t>
  </si>
  <si>
    <r>
      <t xml:space="preserve"> = B </t>
    </r>
    <r>
      <rPr>
        <b/>
        <i/>
        <sz val="10"/>
        <color rgb="FFC00000"/>
        <rFont val="Calibri"/>
        <family val="2"/>
      </rPr>
      <t>÷ A</t>
    </r>
  </si>
  <si>
    <r>
      <t xml:space="preserve">Vous devrez tous les mois, </t>
    </r>
    <r>
      <rPr>
        <b/>
        <sz val="10"/>
        <color rgb="FFC00000"/>
        <rFont val="Arial"/>
        <family val="2"/>
      </rPr>
      <t>AVANT LE 10</t>
    </r>
    <r>
      <rPr>
        <b/>
        <sz val="10"/>
        <color rgb="FFFF0000"/>
        <rFont val="Arial"/>
        <family val="2"/>
      </rPr>
      <t xml:space="preserve"> : déclarer le nombre de nuitées effectuées dans votre établissement le mois précédent. </t>
    </r>
  </si>
  <si>
    <t>Fait à :</t>
  </si>
  <si>
    <t>Le :</t>
  </si>
  <si>
    <t>Signature :</t>
  </si>
  <si>
    <t>Mois de :</t>
  </si>
  <si>
    <t>Le tarif plafond de la taxe de séjour hors taxe additionnelle :</t>
  </si>
  <si>
    <t>Nom de l'Hébergement</t>
  </si>
  <si>
    <t>Adresse de l'hébergement :</t>
  </si>
  <si>
    <r>
      <rPr>
        <b/>
        <i/>
        <sz val="11"/>
        <color theme="1"/>
        <rFont val="Calibri"/>
        <family val="2"/>
        <scheme val="minor"/>
      </rPr>
      <t xml:space="preserve">Le tarif de la taxe de séjour des hébergements sans classement ou en attente de classement </t>
    </r>
    <r>
      <rPr>
        <sz val="11"/>
        <color theme="1"/>
        <rFont val="Calibri"/>
        <family val="2"/>
        <scheme val="minor"/>
      </rPr>
      <t xml:space="preserve">
(hôtels, meublés, résidences de tourisme, villages de vacances) sauf : auberges collectives, chambres d’hôtes,  aires de camping-cars,  terrains de camping et de caravanage et  ports de plaisance est de : </t>
    </r>
  </si>
  <si>
    <t>TARIF DE LA TAXE PROPORTIONNELLE</t>
  </si>
  <si>
    <r>
      <t>Nombre de personnes mineures (</t>
    </r>
    <r>
      <rPr>
        <sz val="8"/>
        <color rgb="FFFF0000"/>
        <rFont val="Arial"/>
        <family val="2"/>
      </rPr>
      <t>ENFANTS - de 18 ans</t>
    </r>
    <r>
      <rPr>
        <sz val="8"/>
        <rFont val="Arial"/>
        <family val="2"/>
      </rPr>
      <t>)</t>
    </r>
  </si>
  <si>
    <r>
      <t xml:space="preserve">Nbre de personnes assujettis* </t>
    </r>
    <r>
      <rPr>
        <b/>
        <u/>
        <sz val="9"/>
        <rFont val="Arial"/>
        <family val="2"/>
      </rPr>
      <t>non exonérés</t>
    </r>
    <r>
      <rPr>
        <b/>
        <sz val="9"/>
        <rFont val="Arial"/>
        <family val="2"/>
      </rPr>
      <t xml:space="preserve"> (</t>
    </r>
    <r>
      <rPr>
        <b/>
        <sz val="9"/>
        <color rgb="FFFF0000"/>
        <rFont val="Arial"/>
        <family val="2"/>
      </rPr>
      <t>ADULTES + de 18 ans</t>
    </r>
    <r>
      <rPr>
        <b/>
        <sz val="9"/>
        <rFont val="Arial"/>
        <family val="2"/>
      </rPr>
      <t>)</t>
    </r>
  </si>
  <si>
    <t xml:space="preserve"> = A x D</t>
  </si>
  <si>
    <t xml:space="preserve"> = [C ÷ (D+E)] x 3%</t>
  </si>
  <si>
    <t xml:space="preserve"> = C ÷ [(D+E)]  x 3%</t>
  </si>
  <si>
    <t xml:space="preserve"> = J x D x A</t>
  </si>
  <si>
    <r>
      <t>Nbre de nuitées assujetties non éxonérées (</t>
    </r>
    <r>
      <rPr>
        <b/>
        <sz val="9"/>
        <color rgb="FFFF0000"/>
        <rFont val="Calibri"/>
        <family val="2"/>
        <scheme val="minor"/>
      </rPr>
      <t>Adultes</t>
    </r>
    <r>
      <rPr>
        <b/>
        <sz val="9"/>
        <color theme="1"/>
        <rFont val="Calibri"/>
        <family val="2"/>
        <scheme val="minor"/>
      </rPr>
      <t>)</t>
    </r>
  </si>
  <si>
    <t>exemple</t>
  </si>
  <si>
    <t>Pour hébergements non classés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</si>
</sst>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quot;€&quot;_ ;_ * \(#,##0.00\)\ &quot;€&quot;_ ;_ * &quot;-&quot;??_)\ &quot;€&quot;_ ;_ @_ "/>
    <numFmt numFmtId="165" formatCode="0.0000"/>
  </numFmts>
  <fonts count="67">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0"/>
      <name val="Calibri"/>
      <family val="2"/>
      <scheme val="minor"/>
    </font>
    <font>
      <sz val="12"/>
      <color theme="0"/>
      <name val="Calibri"/>
      <family val="2"/>
      <scheme val="minor"/>
    </font>
    <font>
      <sz val="12"/>
      <name val="Calibri"/>
      <family val="2"/>
      <scheme val="minor"/>
    </font>
    <font>
      <sz val="10"/>
      <name val="Arial"/>
      <family val="2"/>
    </font>
    <font>
      <b/>
      <sz val="16"/>
      <color theme="1"/>
      <name val="Calibri (Corps)_x0000_"/>
    </font>
    <font>
      <sz val="12"/>
      <color rgb="FFFF0000"/>
      <name val="Calibri"/>
      <family val="2"/>
      <scheme val="minor"/>
    </font>
    <font>
      <b/>
      <sz val="12"/>
      <color theme="1"/>
      <name val="Calibri"/>
      <family val="2"/>
      <scheme val="minor"/>
    </font>
    <font>
      <b/>
      <sz val="16"/>
      <color theme="1"/>
      <name val="Calibri"/>
      <family val="2"/>
      <scheme val="minor"/>
    </font>
    <font>
      <sz val="20"/>
      <color theme="1"/>
      <name val="Calibri"/>
      <family val="2"/>
      <scheme val="minor"/>
    </font>
    <font>
      <u/>
      <sz val="12"/>
      <color theme="10"/>
      <name val="Calibri"/>
      <family val="2"/>
      <scheme val="minor"/>
    </font>
    <font>
      <sz val="18"/>
      <color theme="0"/>
      <name val="Calibri"/>
      <family val="2"/>
      <scheme val="minor"/>
    </font>
    <font>
      <b/>
      <sz val="14"/>
      <color theme="1"/>
      <name val="Calibri"/>
      <family val="2"/>
      <scheme val="minor"/>
    </font>
    <font>
      <b/>
      <sz val="14"/>
      <color theme="0"/>
      <name val="Calibri"/>
      <family val="2"/>
      <scheme val="minor"/>
    </font>
    <font>
      <sz val="14"/>
      <color theme="0"/>
      <name val="Calibri"/>
      <family val="2"/>
      <scheme val="minor"/>
    </font>
    <font>
      <b/>
      <sz val="20"/>
      <color theme="5"/>
      <name val="Calibri"/>
      <family val="2"/>
      <scheme val="minor"/>
    </font>
    <font>
      <b/>
      <sz val="12"/>
      <color theme="5"/>
      <name val="Calibri"/>
      <family val="2"/>
      <scheme val="minor"/>
    </font>
    <font>
      <b/>
      <sz val="16"/>
      <color theme="0"/>
      <name val="Calibri"/>
      <family val="2"/>
      <scheme val="minor"/>
    </font>
    <font>
      <b/>
      <u/>
      <sz val="16"/>
      <color theme="10"/>
      <name val="Calibri"/>
      <family val="2"/>
      <scheme val="minor"/>
    </font>
    <font>
      <b/>
      <sz val="12"/>
      <color rgb="FFFA7D00"/>
      <name val="Calibri"/>
      <family val="2"/>
      <scheme val="minor"/>
    </font>
    <font>
      <b/>
      <sz val="16"/>
      <name val="Arial"/>
      <family val="2"/>
    </font>
    <font>
      <b/>
      <sz val="14"/>
      <color indexed="62"/>
      <name val="Arial"/>
      <family val="2"/>
    </font>
    <font>
      <sz val="14"/>
      <name val="Calibri"/>
      <family val="2"/>
    </font>
    <font>
      <b/>
      <sz val="11"/>
      <name val="Calibri"/>
      <family val="2"/>
    </font>
    <font>
      <b/>
      <sz val="18"/>
      <color theme="1"/>
      <name val="Calibri"/>
      <family val="2"/>
      <scheme val="minor"/>
    </font>
    <font>
      <sz val="16"/>
      <name val="Calibri"/>
      <family val="2"/>
    </font>
    <font>
      <sz val="14"/>
      <color theme="1"/>
      <name val="Calibri"/>
      <family val="2"/>
      <scheme val="minor"/>
    </font>
    <font>
      <b/>
      <sz val="16"/>
      <name val="Calibri"/>
      <family val="2"/>
      <scheme val="minor"/>
    </font>
    <font>
      <b/>
      <sz val="14"/>
      <color rgb="FFFFC000"/>
      <name val="Calibri"/>
      <family val="2"/>
      <scheme val="minor"/>
    </font>
    <font>
      <b/>
      <sz val="20"/>
      <color theme="1"/>
      <name val="Calibri"/>
      <family val="2"/>
      <scheme val="minor"/>
    </font>
    <font>
      <b/>
      <sz val="22"/>
      <color theme="0"/>
      <name val="Calibri"/>
      <family val="2"/>
      <scheme val="minor"/>
    </font>
    <font>
      <b/>
      <sz val="10"/>
      <name val="Arial"/>
      <family val="2"/>
    </font>
    <font>
      <b/>
      <sz val="10"/>
      <color rgb="FFFF0000"/>
      <name val="Arial"/>
      <family val="2"/>
    </font>
    <font>
      <b/>
      <sz val="11"/>
      <color theme="1"/>
      <name val="Calibri"/>
      <family val="2"/>
      <scheme val="minor"/>
    </font>
    <font>
      <b/>
      <sz val="9"/>
      <color theme="1"/>
      <name val="Calibri"/>
      <family val="2"/>
      <scheme val="minor"/>
    </font>
    <font>
      <b/>
      <i/>
      <sz val="12"/>
      <color theme="1"/>
      <name val="Calibri"/>
      <family val="2"/>
      <scheme val="minor"/>
    </font>
    <font>
      <b/>
      <i/>
      <sz val="9"/>
      <color theme="1"/>
      <name val="Calibri"/>
      <family val="2"/>
      <scheme val="minor"/>
    </font>
    <font>
      <b/>
      <sz val="10"/>
      <color rgb="FFFFC000"/>
      <name val="Arial"/>
      <family val="2"/>
    </font>
    <font>
      <b/>
      <i/>
      <sz val="11"/>
      <color theme="1"/>
      <name val="Calibri"/>
      <family val="2"/>
      <scheme val="minor"/>
    </font>
    <font>
      <sz val="10"/>
      <color theme="1"/>
      <name val="Calibri"/>
      <family val="2"/>
      <scheme val="minor"/>
    </font>
    <font>
      <sz val="8"/>
      <name val="Arial"/>
      <family val="2"/>
    </font>
    <font>
      <b/>
      <sz val="9"/>
      <name val="Arial"/>
      <family val="2"/>
    </font>
    <font>
      <b/>
      <u/>
      <sz val="9"/>
      <name val="Arial"/>
      <family val="2"/>
    </font>
    <font>
      <b/>
      <sz val="9"/>
      <name val="Calibri"/>
      <family val="2"/>
      <scheme val="minor"/>
    </font>
    <font>
      <b/>
      <i/>
      <sz val="9"/>
      <color indexed="10"/>
      <name val="Arial"/>
      <family val="2"/>
    </font>
    <font>
      <sz val="10"/>
      <color theme="0"/>
      <name val="Calibri"/>
      <family val="2"/>
      <scheme val="minor"/>
    </font>
    <font>
      <b/>
      <sz val="10"/>
      <name val="Calibri"/>
      <family val="2"/>
      <scheme val="minor"/>
    </font>
    <font>
      <sz val="10"/>
      <name val="Calibri"/>
      <family val="2"/>
      <scheme val="minor"/>
    </font>
    <font>
      <sz val="8"/>
      <color theme="1"/>
      <name val="Calibri (Corps)_x0000_"/>
    </font>
    <font>
      <b/>
      <i/>
      <sz val="10"/>
      <color rgb="FFC00000"/>
      <name val="Arial"/>
      <family val="2"/>
    </font>
    <font>
      <b/>
      <i/>
      <sz val="10"/>
      <color rgb="FFC00000"/>
      <name val="Calibri"/>
      <family val="2"/>
    </font>
    <font>
      <b/>
      <i/>
      <sz val="10"/>
      <color rgb="FFC00000"/>
      <name val="Calibri"/>
      <family val="2"/>
      <scheme val="minor"/>
    </font>
    <font>
      <b/>
      <i/>
      <sz val="11"/>
      <color indexed="10"/>
      <name val="Arial"/>
      <family val="2"/>
    </font>
    <font>
      <b/>
      <sz val="10"/>
      <color rgb="FFC00000"/>
      <name val="Arial"/>
      <family val="2"/>
    </font>
    <font>
      <b/>
      <sz val="11"/>
      <color rgb="FF0070C0"/>
      <name val="Calibri"/>
      <family val="2"/>
      <scheme val="minor"/>
    </font>
    <font>
      <b/>
      <sz val="14"/>
      <color rgb="FFFF0000"/>
      <name val="Calibri"/>
      <family val="2"/>
      <scheme val="minor"/>
    </font>
    <font>
      <b/>
      <sz val="10"/>
      <color theme="1"/>
      <name val="Calibri"/>
      <family val="2"/>
      <scheme val="minor"/>
    </font>
    <font>
      <b/>
      <sz val="9"/>
      <color rgb="FFFF0000"/>
      <name val="Arial"/>
      <family val="2"/>
    </font>
    <font>
      <sz val="8"/>
      <color rgb="FFFF0000"/>
      <name val="Arial"/>
      <family val="2"/>
    </font>
    <font>
      <i/>
      <sz val="12"/>
      <name val="Calibri"/>
      <family val="2"/>
      <scheme val="minor"/>
    </font>
    <font>
      <b/>
      <sz val="9"/>
      <color rgb="FFFF0000"/>
      <name val="Calibri"/>
      <family val="2"/>
      <scheme val="minor"/>
    </font>
    <font>
      <b/>
      <i/>
      <sz val="12"/>
      <color rgb="FFFFFF00"/>
      <name val="Calibri"/>
      <family val="2"/>
      <scheme val="minor"/>
    </font>
    <font>
      <b/>
      <sz val="8"/>
      <color rgb="FFFFFF00"/>
      <name val="Calibri"/>
      <family val="2"/>
      <scheme val="minor"/>
    </font>
    <font>
      <b/>
      <sz val="14"/>
      <name val="Calibri"/>
      <family val="2"/>
      <scheme val="minor"/>
    </font>
  </fonts>
  <fills count="18">
    <fill>
      <patternFill patternType="none"/>
    </fill>
    <fill>
      <patternFill patternType="gray125"/>
    </fill>
    <fill>
      <patternFill patternType="solid">
        <fgColor theme="5"/>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bgColor indexed="64"/>
      </patternFill>
    </fill>
    <fill>
      <patternFill patternType="solid">
        <fgColor rgb="FFF2F2F2"/>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0.499984740745262"/>
        <bgColor indexed="64"/>
      </patternFill>
    </fill>
  </fills>
  <borders count="22">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ck">
        <color rgb="FFFFFF00"/>
      </left>
      <right/>
      <top style="thick">
        <color rgb="FFFFFF00"/>
      </top>
      <bottom style="thick">
        <color rgb="FFFFFF00"/>
      </bottom>
      <diagonal/>
    </border>
    <border>
      <left style="thin">
        <color auto="1"/>
      </left>
      <right style="thin">
        <color auto="1"/>
      </right>
      <top style="thick">
        <color rgb="FFFFFF00"/>
      </top>
      <bottom style="thick">
        <color rgb="FFFFFF00"/>
      </bottom>
      <diagonal/>
    </border>
    <border>
      <left style="thin">
        <color auto="1"/>
      </left>
      <right style="thick">
        <color rgb="FFFFFF00"/>
      </right>
      <top style="thick">
        <color rgb="FFFFFF00"/>
      </top>
      <bottom style="thick">
        <color rgb="FFFFFF00"/>
      </bottom>
      <diagonal/>
    </border>
  </borders>
  <cellStyleXfs count="3">
    <xf numFmtId="0" fontId="0" fillId="0" borderId="0"/>
    <xf numFmtId="0" fontId="13" fillId="0" borderId="0" applyNumberFormat="0" applyFill="0" applyBorder="0" applyAlignment="0" applyProtection="0"/>
    <xf numFmtId="0" fontId="22" fillId="8" borderId="16" applyNumberFormat="0" applyAlignment="0" applyProtection="0"/>
  </cellStyleXfs>
  <cellXfs count="178">
    <xf numFmtId="0" fontId="0" fillId="0" borderId="0" xfId="0"/>
    <xf numFmtId="0" fontId="0" fillId="0" borderId="0" xfId="0" applyAlignment="1">
      <alignment wrapText="1"/>
    </xf>
    <xf numFmtId="0" fontId="6" fillId="0" borderId="0" xfId="0" applyFont="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xf>
    <xf numFmtId="0" fontId="9" fillId="0" borderId="0" xfId="0" applyFont="1" applyAlignment="1"/>
    <xf numFmtId="0" fontId="10" fillId="0" borderId="0" xfId="0" applyFont="1"/>
    <xf numFmtId="0" fontId="0" fillId="0" borderId="0" xfId="0" applyFill="1" applyAlignment="1">
      <alignment horizontal="center" vertical="center"/>
    </xf>
    <xf numFmtId="0" fontId="0" fillId="0" borderId="0" xfId="0" applyAlignment="1"/>
    <xf numFmtId="0" fontId="5" fillId="4" borderId="3" xfId="0" applyFont="1" applyFill="1" applyBorder="1" applyAlignment="1">
      <alignment vertical="center" wrapText="1"/>
    </xf>
    <xf numFmtId="0" fontId="0" fillId="0" borderId="5" xfId="0" applyBorder="1"/>
    <xf numFmtId="0" fontId="12" fillId="0" borderId="5" xfId="0" applyFont="1" applyBorder="1" applyAlignment="1">
      <alignment horizontal="left" vertical="center" wrapText="1"/>
    </xf>
    <xf numFmtId="0" fontId="9" fillId="0" borderId="0" xfId="0" applyFont="1" applyAlignment="1">
      <alignment vertical="center"/>
    </xf>
    <xf numFmtId="0" fontId="0" fillId="0" borderId="0" xfId="0" applyAlignment="1">
      <alignment vertical="top" wrapText="1"/>
    </xf>
    <xf numFmtId="0" fontId="14" fillId="5" borderId="3" xfId="0" applyFont="1" applyFill="1" applyBorder="1" applyAlignment="1">
      <alignment horizontal="center" vertical="center"/>
    </xf>
    <xf numFmtId="0" fontId="15" fillId="0" borderId="0" xfId="0" applyFont="1"/>
    <xf numFmtId="0" fontId="0" fillId="6" borderId="0" xfId="0" applyFill="1"/>
    <xf numFmtId="0" fontId="5" fillId="6" borderId="0" xfId="0" applyFont="1" applyFill="1"/>
    <xf numFmtId="0" fontId="17" fillId="6" borderId="0" xfId="0" applyFont="1" applyFill="1"/>
    <xf numFmtId="0" fontId="16" fillId="6" borderId="3" xfId="0" applyFont="1" applyFill="1" applyBorder="1"/>
    <xf numFmtId="0" fontId="0" fillId="6" borderId="4" xfId="0" applyFill="1" applyBorder="1"/>
    <xf numFmtId="0" fontId="16" fillId="6" borderId="11" xfId="0" applyFont="1" applyFill="1" applyBorder="1"/>
    <xf numFmtId="0" fontId="0" fillId="6" borderId="9" xfId="0" applyFill="1" applyBorder="1"/>
    <xf numFmtId="0" fontId="16" fillId="6" borderId="8" xfId="0" applyFont="1" applyFill="1" applyBorder="1"/>
    <xf numFmtId="0" fontId="0" fillId="6" borderId="0" xfId="0" applyFill="1" applyBorder="1"/>
    <xf numFmtId="0" fontId="16" fillId="6" borderId="13" xfId="0" applyFont="1" applyFill="1" applyBorder="1"/>
    <xf numFmtId="0" fontId="0" fillId="6" borderId="14" xfId="0" applyFill="1" applyBorder="1"/>
    <xf numFmtId="0" fontId="0" fillId="0" borderId="0" xfId="0" applyFill="1"/>
    <xf numFmtId="0" fontId="0" fillId="7" borderId="5" xfId="0" applyFill="1" applyBorder="1"/>
    <xf numFmtId="2" fontId="0" fillId="7" borderId="5" xfId="0" applyNumberFormat="1" applyFill="1" applyBorder="1"/>
    <xf numFmtId="0" fontId="18" fillId="0" borderId="3" xfId="0" applyFont="1" applyBorder="1" applyAlignment="1">
      <alignment horizontal="right" vertical="center" wrapText="1"/>
    </xf>
    <xf numFmtId="2" fontId="19" fillId="0" borderId="3" xfId="0" applyNumberFormat="1" applyFont="1" applyFill="1" applyBorder="1"/>
    <xf numFmtId="0" fontId="0" fillId="2" borderId="0" xfId="0" applyFill="1"/>
    <xf numFmtId="0" fontId="7" fillId="0" borderId="0" xfId="0" applyFont="1" applyAlignment="1">
      <alignment horizontal="center" wrapText="1"/>
    </xf>
    <xf numFmtId="0" fontId="26" fillId="10" borderId="0" xfId="2" applyFont="1" applyFill="1" applyBorder="1" applyProtection="1">
      <protection locked="0"/>
    </xf>
    <xf numFmtId="0" fontId="25" fillId="10" borderId="0" xfId="0" applyFont="1" applyFill="1" applyProtection="1">
      <protection locked="0"/>
    </xf>
    <xf numFmtId="0" fontId="0" fillId="0" borderId="0" xfId="0" applyFill="1" applyAlignment="1"/>
    <xf numFmtId="0" fontId="6" fillId="0" borderId="0" xfId="0" applyFont="1" applyFill="1" applyAlignment="1"/>
    <xf numFmtId="0" fontId="27" fillId="0" borderId="0" xfId="0" applyFont="1" applyAlignment="1">
      <alignment horizontal="left"/>
    </xf>
    <xf numFmtId="0" fontId="0" fillId="0" borderId="0" xfId="0" applyFont="1" applyAlignment="1">
      <alignment horizontal="right"/>
    </xf>
    <xf numFmtId="0" fontId="8" fillId="0" borderId="8" xfId="0" applyFont="1" applyFill="1" applyBorder="1" applyAlignment="1">
      <alignment vertical="center"/>
    </xf>
    <xf numFmtId="0" fontId="8" fillId="0" borderId="0" xfId="0" applyFont="1" applyFill="1" applyBorder="1" applyAlignment="1">
      <alignment vertical="center"/>
    </xf>
    <xf numFmtId="0" fontId="29" fillId="0" borderId="0" xfId="0" applyFont="1"/>
    <xf numFmtId="0" fontId="29" fillId="13" borderId="0" xfId="0" applyFont="1" applyFill="1"/>
    <xf numFmtId="0" fontId="0" fillId="3" borderId="11" xfId="0" applyFill="1" applyBorder="1" applyAlignment="1">
      <alignment horizontal="left"/>
    </xf>
    <xf numFmtId="0" fontId="0" fillId="3" borderId="4" xfId="0" applyFill="1" applyBorder="1" applyAlignment="1"/>
    <xf numFmtId="0" fontId="0" fillId="3" borderId="5" xfId="0" applyFill="1" applyBorder="1" applyAlignment="1"/>
    <xf numFmtId="0" fontId="6" fillId="14" borderId="2" xfId="0" applyFont="1" applyFill="1" applyBorder="1"/>
    <xf numFmtId="0" fontId="5" fillId="5" borderId="2" xfId="0" applyFont="1" applyFill="1" applyBorder="1" applyAlignment="1">
      <alignment horizontal="center"/>
    </xf>
    <xf numFmtId="164" fontId="4" fillId="5" borderId="2" xfId="0" applyNumberFormat="1" applyFont="1" applyFill="1" applyBorder="1" applyAlignment="1">
      <alignment horizontal="center"/>
    </xf>
    <xf numFmtId="164" fontId="14" fillId="5" borderId="2" xfId="0" applyNumberFormat="1" applyFont="1" applyFill="1" applyBorder="1" applyAlignment="1">
      <alignment horizontal="center" vertical="center"/>
    </xf>
    <xf numFmtId="0" fontId="0" fillId="3" borderId="4" xfId="0" applyFill="1" applyBorder="1" applyAlignment="1">
      <alignment horizontal="left"/>
    </xf>
    <xf numFmtId="0" fontId="0" fillId="3" borderId="5" xfId="0" applyFill="1" applyBorder="1" applyAlignment="1">
      <alignment horizontal="left"/>
    </xf>
    <xf numFmtId="0" fontId="0" fillId="0" borderId="0" xfId="0" applyAlignment="1">
      <alignment horizontal="center" wrapText="1"/>
    </xf>
    <xf numFmtId="0" fontId="6" fillId="0" borderId="0" xfId="0" applyFont="1" applyAlignment="1">
      <alignment horizontal="center" vertical="center"/>
    </xf>
    <xf numFmtId="0" fontId="6" fillId="0" borderId="0" xfId="0" applyFont="1" applyAlignment="1">
      <alignment horizontal="center" vertical="center" wrapText="1"/>
    </xf>
    <xf numFmtId="165" fontId="6" fillId="0" borderId="0" xfId="0" applyNumberFormat="1" applyFont="1" applyAlignment="1">
      <alignment horizontal="center"/>
    </xf>
    <xf numFmtId="0" fontId="11" fillId="6" borderId="0" xfId="0" applyFont="1" applyFill="1" applyAlignment="1">
      <alignment vertical="center" wrapText="1"/>
    </xf>
    <xf numFmtId="0" fontId="16" fillId="6" borderId="3" xfId="0" applyFont="1" applyFill="1" applyBorder="1" applyAlignment="1">
      <alignment horizontal="left" vertical="center"/>
    </xf>
    <xf numFmtId="0" fontId="0" fillId="6" borderId="4" xfId="0" applyFill="1" applyBorder="1" applyAlignment="1">
      <alignment horizontal="left" vertical="center"/>
    </xf>
    <xf numFmtId="0" fontId="0" fillId="6" borderId="14" xfId="0" applyFill="1" applyBorder="1" applyAlignment="1">
      <alignment horizontal="center"/>
    </xf>
    <xf numFmtId="0" fontId="0" fillId="6" borderId="0" xfId="0" applyFill="1" applyBorder="1" applyAlignment="1">
      <alignment horizontal="center"/>
    </xf>
    <xf numFmtId="0" fontId="11" fillId="6" borderId="0" xfId="0" applyFont="1" applyFill="1" applyBorder="1" applyAlignment="1">
      <alignment horizontal="center" vertical="center" wrapText="1"/>
    </xf>
    <xf numFmtId="0" fontId="16" fillId="6" borderId="14" xfId="0" applyFont="1" applyFill="1" applyBorder="1"/>
    <xf numFmtId="14" fontId="6" fillId="10" borderId="2" xfId="0" applyNumberFormat="1" applyFont="1" applyFill="1" applyBorder="1" applyAlignment="1" applyProtection="1">
      <alignment horizontal="center"/>
      <protection locked="0"/>
    </xf>
    <xf numFmtId="0" fontId="6" fillId="10" borderId="2" xfId="0" applyFont="1" applyFill="1" applyBorder="1" applyAlignment="1" applyProtection="1">
      <alignment horizontal="center"/>
      <protection locked="0"/>
    </xf>
    <xf numFmtId="164" fontId="6" fillId="14" borderId="2" xfId="0" applyNumberFormat="1" applyFont="1" applyFill="1" applyBorder="1"/>
    <xf numFmtId="0" fontId="23" fillId="0" borderId="0" xfId="0" applyFont="1" applyFill="1" applyAlignment="1"/>
    <xf numFmtId="0" fontId="0" fillId="3" borderId="4" xfId="0" applyFill="1" applyBorder="1" applyAlignment="1">
      <alignment horizontal="left"/>
    </xf>
    <xf numFmtId="0" fontId="0" fillId="3" borderId="4" xfId="0" applyFill="1" applyBorder="1" applyAlignment="1">
      <alignment horizontal="left" vertical="center" wrapText="1"/>
    </xf>
    <xf numFmtId="0" fontId="25" fillId="0" borderId="0" xfId="0" applyFont="1" applyFill="1" applyAlignment="1">
      <alignment horizontal="right"/>
    </xf>
    <xf numFmtId="0" fontId="25" fillId="0" borderId="0" xfId="0" applyFont="1" applyFill="1" applyAlignment="1">
      <alignment horizontal="right" vertical="center"/>
    </xf>
    <xf numFmtId="0" fontId="6" fillId="15" borderId="2" xfId="0" applyFont="1" applyFill="1" applyBorder="1" applyAlignment="1" applyProtection="1">
      <alignment horizontal="center"/>
    </xf>
    <xf numFmtId="0" fontId="20" fillId="2" borderId="0" xfId="0" applyFont="1" applyFill="1" applyAlignment="1">
      <alignment vertical="center"/>
    </xf>
    <xf numFmtId="0" fontId="30" fillId="0" borderId="0" xfId="0" applyFont="1" applyAlignment="1">
      <alignment vertical="center"/>
    </xf>
    <xf numFmtId="0" fontId="23" fillId="0" borderId="0" xfId="0" applyFont="1" applyFill="1" applyAlignment="1">
      <alignment vertical="center"/>
    </xf>
    <xf numFmtId="0" fontId="31" fillId="0" borderId="0" xfId="0" applyFont="1" applyAlignment="1">
      <alignment vertical="center" wrapText="1"/>
    </xf>
    <xf numFmtId="0" fontId="16" fillId="2" borderId="0" xfId="0" applyFont="1" applyFill="1" applyAlignment="1">
      <alignment vertical="center"/>
    </xf>
    <xf numFmtId="0" fontId="33" fillId="2" borderId="0" xfId="0" applyFont="1" applyFill="1" applyAlignment="1">
      <alignment vertical="center"/>
    </xf>
    <xf numFmtId="0" fontId="46" fillId="0" borderId="17" xfId="0" applyFont="1" applyBorder="1" applyAlignment="1">
      <alignment horizontal="center" vertical="center" wrapText="1"/>
    </xf>
    <xf numFmtId="0" fontId="47" fillId="0" borderId="0" xfId="0" applyFont="1" applyFill="1" applyBorder="1" applyAlignment="1">
      <alignment vertical="top" wrapText="1"/>
    </xf>
    <xf numFmtId="0" fontId="36" fillId="0" borderId="3" xfId="0" applyFont="1" applyBorder="1" applyAlignment="1"/>
    <xf numFmtId="0" fontId="0" fillId="0" borderId="0" xfId="0" applyBorder="1"/>
    <xf numFmtId="0" fontId="36" fillId="0" borderId="0" xfId="0" applyFont="1" applyBorder="1" applyAlignment="1"/>
    <xf numFmtId="0" fontId="0" fillId="0" borderId="4" xfId="0" applyBorder="1"/>
    <xf numFmtId="0" fontId="42" fillId="0" borderId="0" xfId="0" applyFont="1" applyAlignment="1">
      <alignment horizontal="center" vertical="center"/>
    </xf>
    <xf numFmtId="0" fontId="50" fillId="0" borderId="0" xfId="0" applyFont="1" applyAlignment="1">
      <alignment horizontal="center" vertical="center"/>
    </xf>
    <xf numFmtId="0" fontId="50" fillId="0" borderId="0" xfId="0" applyFont="1" applyAlignment="1">
      <alignment horizontal="center" vertical="center" wrapText="1"/>
    </xf>
    <xf numFmtId="0" fontId="10" fillId="0" borderId="0" xfId="0" applyFont="1" applyAlignment="1">
      <alignment horizontal="right"/>
    </xf>
    <xf numFmtId="0" fontId="54" fillId="5" borderId="7"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37" fillId="0" borderId="18" xfId="0" applyFont="1" applyBorder="1" applyAlignment="1">
      <alignment horizontal="center" vertical="center" wrapText="1"/>
    </xf>
    <xf numFmtId="0" fontId="46" fillId="0" borderId="18" xfId="0" applyFont="1" applyBorder="1" applyAlignment="1">
      <alignment horizontal="center" vertical="center" wrapText="1"/>
    </xf>
    <xf numFmtId="0" fontId="54" fillId="14" borderId="17" xfId="0" applyFont="1" applyFill="1" applyBorder="1" applyAlignment="1">
      <alignment horizontal="center" vertical="center"/>
    </xf>
    <xf numFmtId="0" fontId="55" fillId="0" borderId="0" xfId="0" applyFont="1" applyFill="1" applyBorder="1" applyAlignment="1">
      <alignment vertical="top" wrapText="1"/>
    </xf>
    <xf numFmtId="0" fontId="29" fillId="13" borderId="0" xfId="0" applyFont="1" applyFill="1" applyAlignment="1">
      <alignment horizontal="right"/>
    </xf>
    <xf numFmtId="0" fontId="57" fillId="0" borderId="0" xfId="0" applyFont="1" applyFill="1" applyAlignment="1">
      <alignment vertical="center"/>
    </xf>
    <xf numFmtId="0" fontId="57" fillId="0" borderId="0" xfId="0" applyFont="1" applyFill="1" applyAlignment="1">
      <alignment horizontal="right" vertical="center"/>
    </xf>
    <xf numFmtId="0" fontId="0" fillId="3" borderId="4" xfId="0" applyFill="1" applyBorder="1" applyAlignment="1">
      <alignment horizontal="left"/>
    </xf>
    <xf numFmtId="0" fontId="0" fillId="3" borderId="5" xfId="0" applyFill="1" applyBorder="1" applyAlignment="1">
      <alignment horizontal="left"/>
    </xf>
    <xf numFmtId="0" fontId="0" fillId="3" borderId="4" xfId="0" applyFill="1" applyBorder="1" applyAlignment="1">
      <alignment horizontal="left" vertical="center" wrapText="1"/>
    </xf>
    <xf numFmtId="0" fontId="25" fillId="0" borderId="0" xfId="0" applyFont="1" applyFill="1" applyAlignment="1">
      <alignment horizontal="right"/>
    </xf>
    <xf numFmtId="0" fontId="25" fillId="0" borderId="0" xfId="0" applyFont="1" applyFill="1" applyAlignment="1">
      <alignment horizontal="right" vertical="center"/>
    </xf>
    <xf numFmtId="164" fontId="14" fillId="5" borderId="2" xfId="0" applyNumberFormat="1" applyFont="1" applyFill="1" applyBorder="1" applyAlignment="1">
      <alignment horizontal="right" vertical="center"/>
    </xf>
    <xf numFmtId="0" fontId="0" fillId="7" borderId="4" xfId="0" applyFill="1" applyBorder="1" applyAlignment="1">
      <alignment horizontal="left" vertical="center"/>
    </xf>
    <xf numFmtId="0" fontId="0" fillId="7" borderId="5" xfId="0" applyFill="1" applyBorder="1" applyAlignment="1">
      <alignment horizontal="left" vertical="center"/>
    </xf>
    <xf numFmtId="0" fontId="11" fillId="6" borderId="0" xfId="0" applyFont="1" applyFill="1" applyAlignment="1">
      <alignment horizontal="center" vertical="center" wrapText="1"/>
    </xf>
    <xf numFmtId="0" fontId="13" fillId="7" borderId="4" xfId="1" applyFill="1" applyBorder="1" applyAlignment="1">
      <alignment horizontal="left"/>
    </xf>
    <xf numFmtId="0" fontId="0" fillId="7" borderId="4" xfId="0" applyFill="1" applyBorder="1" applyAlignment="1">
      <alignment horizontal="left"/>
    </xf>
    <xf numFmtId="0" fontId="0" fillId="7" borderId="5" xfId="0" applyFill="1" applyBorder="1" applyAlignment="1">
      <alignment horizontal="left"/>
    </xf>
    <xf numFmtId="0" fontId="0" fillId="7" borderId="9" xfId="0" applyFill="1" applyBorder="1" applyAlignment="1">
      <alignment horizontal="left"/>
    </xf>
    <xf numFmtId="0" fontId="0" fillId="7" borderId="10" xfId="0" applyFill="1" applyBorder="1" applyAlignment="1">
      <alignment horizontal="left"/>
    </xf>
    <xf numFmtId="0" fontId="0" fillId="3" borderId="0" xfId="0" applyFill="1" applyBorder="1" applyAlignment="1">
      <alignment horizontal="left"/>
    </xf>
    <xf numFmtId="0" fontId="0" fillId="3" borderId="12" xfId="0" applyFill="1" applyBorder="1" applyAlignment="1">
      <alignment horizontal="left"/>
    </xf>
    <xf numFmtId="0" fontId="0" fillId="7" borderId="14" xfId="0" applyFill="1" applyBorder="1" applyAlignment="1">
      <alignment horizontal="left"/>
    </xf>
    <xf numFmtId="0" fontId="0" fillId="7" borderId="15" xfId="0" applyFill="1" applyBorder="1" applyAlignment="1">
      <alignment horizontal="left"/>
    </xf>
    <xf numFmtId="0" fontId="21" fillId="0" borderId="0" xfId="1" applyFont="1" applyAlignment="1">
      <alignment horizontal="center"/>
    </xf>
    <xf numFmtId="0" fontId="2"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5" xfId="0" applyFont="1" applyBorder="1" applyAlignment="1">
      <alignment horizontal="right" vertical="center" wrapText="1"/>
    </xf>
    <xf numFmtId="0" fontId="55" fillId="16" borderId="0" xfId="0" applyFont="1" applyFill="1" applyBorder="1" applyAlignment="1">
      <alignment horizontal="right" vertical="top" wrapText="1"/>
    </xf>
    <xf numFmtId="0" fontId="0" fillId="0" borderId="0" xfId="0" applyAlignment="1">
      <alignment horizontal="center"/>
    </xf>
    <xf numFmtId="0" fontId="0" fillId="3" borderId="3" xfId="0" applyFill="1" applyBorder="1" applyAlignment="1">
      <alignment horizontal="left"/>
    </xf>
    <xf numFmtId="0" fontId="0" fillId="3" borderId="4" xfId="0" applyFill="1" applyBorder="1" applyAlignment="1">
      <alignment horizontal="left"/>
    </xf>
    <xf numFmtId="0" fontId="0" fillId="3" borderId="5" xfId="0" applyFill="1" applyBorder="1" applyAlignment="1">
      <alignment horizontal="left"/>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1" xfId="0" applyFill="1" applyBorder="1" applyAlignment="1">
      <alignment horizontal="center" vertical="center" wrapText="1"/>
    </xf>
    <xf numFmtId="0" fontId="0" fillId="12" borderId="3" xfId="0" applyFill="1" applyBorder="1" applyAlignment="1">
      <alignment horizontal="left"/>
    </xf>
    <xf numFmtId="0" fontId="0" fillId="12" borderId="4" xfId="0" applyFill="1" applyBorder="1" applyAlignment="1">
      <alignment horizontal="left"/>
    </xf>
    <xf numFmtId="0" fontId="0" fillId="12" borderId="5" xfId="0" applyFill="1" applyBorder="1" applyAlignment="1">
      <alignment horizontal="left"/>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25" fillId="0" borderId="0" xfId="0" applyFont="1" applyFill="1" applyAlignment="1">
      <alignment horizontal="right"/>
    </xf>
    <xf numFmtId="0" fontId="25" fillId="10" borderId="0" xfId="0" applyFont="1" applyFill="1" applyAlignment="1" applyProtection="1">
      <alignment horizontal="left"/>
      <protection locked="0"/>
    </xf>
    <xf numFmtId="0" fontId="25" fillId="9" borderId="0" xfId="0" applyFont="1" applyFill="1" applyAlignment="1" applyProtection="1">
      <alignment horizontal="center"/>
      <protection locked="0"/>
    </xf>
    <xf numFmtId="0" fontId="25" fillId="0" borderId="0" xfId="0" applyFont="1" applyFill="1" applyAlignment="1">
      <alignment horizontal="center"/>
    </xf>
    <xf numFmtId="0" fontId="32" fillId="0" borderId="0" xfId="0" applyFont="1" applyAlignment="1">
      <alignment horizontal="left"/>
    </xf>
    <xf numFmtId="0" fontId="33" fillId="2" borderId="0" xfId="0" applyFont="1" applyFill="1" applyAlignment="1">
      <alignment horizontal="center" vertical="center"/>
    </xf>
    <xf numFmtId="0" fontId="0" fillId="0" borderId="0" xfId="0" applyAlignment="1">
      <alignment horizontal="center" vertical="top" wrapText="1"/>
    </xf>
    <xf numFmtId="0" fontId="48" fillId="4" borderId="3" xfId="0" applyFont="1" applyFill="1" applyBorder="1" applyAlignment="1">
      <alignment horizontal="left" vertical="center" wrapText="1"/>
    </xf>
    <xf numFmtId="0" fontId="48" fillId="4" borderId="5" xfId="0" applyFont="1" applyFill="1" applyBorder="1" applyAlignment="1">
      <alignment horizontal="left" vertical="center" wrapText="1"/>
    </xf>
    <xf numFmtId="0" fontId="51" fillId="0" borderId="9" xfId="0" applyFont="1" applyBorder="1" applyAlignment="1">
      <alignment horizontal="left" vertical="top" wrapText="1"/>
    </xf>
    <xf numFmtId="0" fontId="51" fillId="0" borderId="10" xfId="0" applyFont="1" applyBorder="1" applyAlignment="1">
      <alignment horizontal="left" vertical="top" wrapText="1"/>
    </xf>
    <xf numFmtId="0" fontId="25" fillId="9" borderId="0" xfId="0" applyFont="1" applyFill="1" applyAlignment="1" applyProtection="1">
      <alignment horizontal="left" vertical="center"/>
      <protection locked="0"/>
    </xf>
    <xf numFmtId="0" fontId="40" fillId="0" borderId="0" xfId="0" applyFont="1" applyFill="1" applyAlignment="1">
      <alignment horizontal="center"/>
    </xf>
    <xf numFmtId="0" fontId="7" fillId="0" borderId="0" xfId="0" applyFont="1" applyFill="1" applyAlignment="1">
      <alignment horizontal="center"/>
    </xf>
    <xf numFmtId="0" fontId="35" fillId="0" borderId="0" xfId="0" applyFont="1" applyFill="1" applyAlignment="1">
      <alignment horizontal="center"/>
    </xf>
    <xf numFmtId="0" fontId="25" fillId="9" borderId="0" xfId="0" applyFont="1" applyFill="1" applyAlignment="1" applyProtection="1">
      <alignment horizontal="left"/>
      <protection locked="0"/>
    </xf>
    <xf numFmtId="0" fontId="25" fillId="0" borderId="0" xfId="0" applyFont="1" applyFill="1" applyAlignment="1">
      <alignment horizontal="right" vertical="center"/>
    </xf>
    <xf numFmtId="0" fontId="28" fillId="9" borderId="0" xfId="0" applyFont="1" applyFill="1" applyAlignment="1" applyProtection="1">
      <alignment horizontal="left" vertical="center"/>
      <protection locked="0"/>
    </xf>
    <xf numFmtId="0" fontId="24" fillId="11" borderId="0" xfId="0" applyFont="1" applyFill="1" applyAlignment="1" applyProtection="1">
      <alignment horizontal="center" vertical="center"/>
      <protection locked="0"/>
    </xf>
    <xf numFmtId="0" fontId="38" fillId="16" borderId="0" xfId="0" applyFont="1" applyFill="1" applyAlignment="1">
      <alignment horizontal="center" wrapText="1"/>
    </xf>
    <xf numFmtId="0" fontId="55" fillId="0" borderId="0" xfId="0" applyFont="1" applyFill="1" applyBorder="1" applyAlignment="1">
      <alignment horizontal="right" vertical="top" wrapText="1"/>
    </xf>
    <xf numFmtId="0" fontId="58" fillId="0" borderId="0" xfId="0" applyFont="1" applyAlignment="1">
      <alignment horizontal="left" vertical="center" wrapText="1"/>
    </xf>
    <xf numFmtId="0" fontId="1" fillId="0" borderId="3" xfId="0" applyFont="1" applyBorder="1" applyAlignment="1">
      <alignment horizontal="right" vertical="center" wrapText="1"/>
    </xf>
    <xf numFmtId="0" fontId="59" fillId="0" borderId="3" xfId="0" applyFont="1" applyBorder="1" applyAlignment="1"/>
    <xf numFmtId="0" fontId="62" fillId="15" borderId="2" xfId="0" applyFont="1" applyFill="1" applyBorder="1" applyAlignment="1" applyProtection="1">
      <alignment horizontal="center"/>
      <protection locked="0"/>
    </xf>
    <xf numFmtId="0" fontId="49" fillId="0" borderId="7" xfId="0" applyFont="1" applyBorder="1" applyAlignment="1">
      <alignment horizontal="center" vertical="center" wrapText="1"/>
    </xf>
    <xf numFmtId="0" fontId="34" fillId="0" borderId="7" xfId="0" applyFont="1" applyFill="1" applyBorder="1" applyAlignment="1">
      <alignment horizontal="center" vertical="center" wrapText="1"/>
    </xf>
    <xf numFmtId="0" fontId="52" fillId="5" borderId="7" xfId="0" applyFont="1" applyFill="1" applyBorder="1" applyAlignment="1">
      <alignment horizontal="center" vertical="center" wrapText="1"/>
    </xf>
    <xf numFmtId="14" fontId="6" fillId="10" borderId="1" xfId="0" applyNumberFormat="1" applyFont="1" applyFill="1" applyBorder="1" applyAlignment="1" applyProtection="1">
      <alignment horizontal="center"/>
      <protection locked="0"/>
    </xf>
    <xf numFmtId="0" fontId="6" fillId="10" borderId="1" xfId="0" applyFont="1" applyFill="1" applyBorder="1" applyAlignment="1" applyProtection="1">
      <alignment horizontal="center"/>
      <protection locked="0"/>
    </xf>
    <xf numFmtId="0" fontId="6" fillId="15" borderId="1" xfId="0" applyFont="1" applyFill="1" applyBorder="1" applyAlignment="1" applyProtection="1">
      <alignment horizontal="center"/>
    </xf>
    <xf numFmtId="0" fontId="5" fillId="5" borderId="1" xfId="0" applyFont="1" applyFill="1" applyBorder="1" applyAlignment="1">
      <alignment horizontal="center"/>
    </xf>
    <xf numFmtId="164" fontId="4" fillId="5" borderId="1" xfId="0" applyNumberFormat="1" applyFont="1" applyFill="1" applyBorder="1" applyAlignment="1">
      <alignment horizontal="center"/>
    </xf>
    <xf numFmtId="164" fontId="64" fillId="17" borderId="20" xfId="0" applyNumberFormat="1" applyFont="1" applyFill="1" applyBorder="1" applyAlignment="1">
      <alignment horizontal="center"/>
    </xf>
    <xf numFmtId="164" fontId="64" fillId="17" borderId="21" xfId="0" applyNumberFormat="1" applyFont="1" applyFill="1" applyBorder="1" applyAlignment="1">
      <alignment horizontal="center"/>
    </xf>
    <xf numFmtId="0" fontId="62" fillId="15" borderId="1" xfId="0" applyFont="1" applyFill="1" applyBorder="1" applyAlignment="1" applyProtection="1">
      <alignment horizontal="center"/>
      <protection locked="0"/>
    </xf>
    <xf numFmtId="0" fontId="65" fillId="17" borderId="19" xfId="0" applyFont="1" applyFill="1" applyBorder="1"/>
    <xf numFmtId="14" fontId="64" fillId="17" borderId="20" xfId="0" applyNumberFormat="1" applyFont="1" applyFill="1" applyBorder="1" applyAlignment="1" applyProtection="1">
      <alignment horizontal="center"/>
      <protection locked="0"/>
    </xf>
    <xf numFmtId="0" fontId="64" fillId="17" borderId="20" xfId="0" applyFont="1" applyFill="1" applyBorder="1" applyAlignment="1" applyProtection="1">
      <alignment horizontal="center"/>
      <protection locked="0"/>
    </xf>
    <xf numFmtId="0" fontId="64" fillId="17" borderId="20" xfId="0" applyFont="1" applyFill="1" applyBorder="1" applyAlignment="1" applyProtection="1">
      <alignment horizontal="center"/>
    </xf>
    <xf numFmtId="0" fontId="64" fillId="17" borderId="20" xfId="0" applyFont="1" applyFill="1" applyBorder="1" applyAlignment="1">
      <alignment horizontal="center"/>
    </xf>
    <xf numFmtId="0" fontId="66" fillId="0" borderId="0" xfId="0" applyFont="1" applyAlignment="1">
      <alignment vertical="center"/>
    </xf>
  </cellXfs>
  <cellStyles count="3">
    <cellStyle name="Calcul" xfId="2" builtinId="22"/>
    <cellStyle name="Lien hypertexte" xfId="1" builtinId="8"/>
    <cellStyle name="Normal" xfId="0" builtinId="0"/>
  </cellStyles>
  <dxfs count="0"/>
  <tableStyles count="0" defaultTableStyle="TableStyleMedium2" defaultPivotStyle="PivotStyleLight16"/>
  <colors>
    <mruColors>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85481</xdr:colOff>
      <xdr:row>0</xdr:row>
      <xdr:rowOff>122115</xdr:rowOff>
    </xdr:from>
    <xdr:to>
      <xdr:col>3</xdr:col>
      <xdr:colOff>175281</xdr:colOff>
      <xdr:row>6</xdr:row>
      <xdr:rowOff>15362</xdr:rowOff>
    </xdr:to>
    <xdr:pic>
      <xdr:nvPicPr>
        <xdr:cNvPr id="2" name="Image 1" descr="image0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848" y="122115"/>
          <a:ext cx="927078" cy="953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775827</xdr:colOff>
      <xdr:row>42</xdr:row>
      <xdr:rowOff>441221</xdr:rowOff>
    </xdr:from>
    <xdr:to>
      <xdr:col>9</xdr:col>
      <xdr:colOff>164999</xdr:colOff>
      <xdr:row>44</xdr:row>
      <xdr:rowOff>39023</xdr:rowOff>
    </xdr:to>
    <xdr:pic>
      <xdr:nvPicPr>
        <xdr:cNvPr id="5" name="Image 4" descr="Résultat de recherche d'images pour &quot;panneau attention&quot;">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59113" y="8506745"/>
          <a:ext cx="426168" cy="373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85481</xdr:colOff>
      <xdr:row>0</xdr:row>
      <xdr:rowOff>122115</xdr:rowOff>
    </xdr:from>
    <xdr:to>
      <xdr:col>3</xdr:col>
      <xdr:colOff>175281</xdr:colOff>
      <xdr:row>6</xdr:row>
      <xdr:rowOff>15362</xdr:rowOff>
    </xdr:to>
    <xdr:pic>
      <xdr:nvPicPr>
        <xdr:cNvPr id="2" name="Image 1" descr="image00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306" y="122115"/>
          <a:ext cx="928000" cy="96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clmhd.taxesejour.f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J17"/>
  <sheetViews>
    <sheetView workbookViewId="0">
      <selection activeCell="E14" sqref="E14"/>
    </sheetView>
  </sheetViews>
  <sheetFormatPr baseColWidth="10" defaultRowHeight="15.75"/>
  <cols>
    <col min="1" max="1" width="28" customWidth="1"/>
    <col min="2" max="2" width="2.875" customWidth="1"/>
    <col min="3" max="3" width="42.875" customWidth="1"/>
    <col min="4" max="4" width="1.375" customWidth="1"/>
    <col min="10" max="10" width="4.875" customWidth="1"/>
  </cols>
  <sheetData>
    <row r="1" spans="1:10">
      <c r="J1" s="28"/>
    </row>
    <row r="2" spans="1:10">
      <c r="A2" s="17"/>
      <c r="B2" s="17"/>
      <c r="C2" s="18"/>
      <c r="D2" s="17"/>
      <c r="E2" s="17"/>
      <c r="F2" s="17"/>
      <c r="G2" s="17"/>
      <c r="H2" s="17"/>
      <c r="I2" s="17"/>
      <c r="J2" s="17"/>
    </row>
    <row r="3" spans="1:10" ht="33" customHeight="1">
      <c r="A3" s="109" t="s">
        <v>43</v>
      </c>
      <c r="B3" s="17"/>
      <c r="C3" s="59" t="s">
        <v>48</v>
      </c>
      <c r="D3" s="60"/>
      <c r="E3" s="107" t="s">
        <v>58</v>
      </c>
      <c r="F3" s="107"/>
      <c r="G3" s="107"/>
      <c r="H3" s="107"/>
      <c r="I3" s="108"/>
      <c r="J3" s="17"/>
    </row>
    <row r="4" spans="1:10" ht="11.1" customHeight="1">
      <c r="A4" s="109"/>
      <c r="B4" s="17"/>
      <c r="C4" s="19"/>
      <c r="D4" s="17"/>
      <c r="E4" s="17"/>
      <c r="F4" s="17"/>
      <c r="G4" s="17"/>
      <c r="H4" s="17"/>
      <c r="I4" s="17"/>
      <c r="J4" s="17"/>
    </row>
    <row r="5" spans="1:10" ht="18.75">
      <c r="A5" s="109"/>
      <c r="B5" s="17"/>
      <c r="C5" s="20" t="s">
        <v>47</v>
      </c>
      <c r="D5" s="21"/>
      <c r="E5" s="110" t="s">
        <v>57</v>
      </c>
      <c r="F5" s="111"/>
      <c r="G5" s="111"/>
      <c r="H5" s="111"/>
      <c r="I5" s="112"/>
      <c r="J5" s="17"/>
    </row>
    <row r="6" spans="1:10" ht="9.9499999999999993" customHeight="1">
      <c r="A6" s="109"/>
      <c r="B6" s="17"/>
      <c r="C6" s="19"/>
      <c r="D6" s="17"/>
      <c r="E6" s="17"/>
      <c r="F6" s="17"/>
      <c r="G6" s="17"/>
      <c r="H6" s="17"/>
      <c r="I6" s="17"/>
      <c r="J6" s="17"/>
    </row>
    <row r="7" spans="1:10" ht="18.75" hidden="1">
      <c r="A7" s="109"/>
      <c r="B7" s="17"/>
      <c r="C7" s="22" t="s">
        <v>46</v>
      </c>
      <c r="D7" s="23"/>
      <c r="E7" s="113"/>
      <c r="F7" s="113"/>
      <c r="G7" s="113"/>
      <c r="H7" s="113"/>
      <c r="I7" s="114"/>
      <c r="J7" s="17"/>
    </row>
    <row r="8" spans="1:10" ht="18.75" hidden="1">
      <c r="A8" s="109"/>
      <c r="B8" s="17"/>
      <c r="C8" s="24"/>
      <c r="D8" s="25"/>
      <c r="E8" s="115"/>
      <c r="F8" s="115"/>
      <c r="G8" s="115"/>
      <c r="H8" s="115"/>
      <c r="I8" s="116"/>
      <c r="J8" s="17"/>
    </row>
    <row r="9" spans="1:10" ht="20.100000000000001" hidden="1" customHeight="1">
      <c r="A9" s="109"/>
      <c r="B9" s="17"/>
      <c r="C9" s="26"/>
      <c r="D9" s="27"/>
      <c r="E9" s="117"/>
      <c r="F9" s="117"/>
      <c r="G9" s="117"/>
      <c r="H9" s="117"/>
      <c r="I9" s="118"/>
      <c r="J9" s="17"/>
    </row>
    <row r="10" spans="1:10" ht="12" hidden="1" customHeight="1">
      <c r="A10" s="63"/>
      <c r="B10" s="25"/>
      <c r="C10" s="64"/>
      <c r="D10" s="27"/>
      <c r="E10" s="61"/>
      <c r="F10" s="62"/>
      <c r="G10" s="62"/>
      <c r="H10" s="62"/>
      <c r="I10" s="62"/>
      <c r="J10" s="25"/>
    </row>
    <row r="11" spans="1:10" ht="18.95" customHeight="1">
      <c r="A11" s="58"/>
      <c r="B11" s="17"/>
      <c r="C11" s="20" t="s">
        <v>22</v>
      </c>
      <c r="D11" s="21"/>
      <c r="E11" s="29">
        <v>2</v>
      </c>
      <c r="F11" s="17" t="s">
        <v>7</v>
      </c>
      <c r="G11" s="17"/>
      <c r="H11" s="17"/>
      <c r="I11" s="17"/>
      <c r="J11" s="17"/>
    </row>
    <row r="12" spans="1:10" ht="9.9499999999999993" customHeight="1">
      <c r="A12" s="58"/>
      <c r="B12" s="17"/>
      <c r="C12" s="19"/>
      <c r="D12" s="17"/>
      <c r="E12" s="17"/>
      <c r="F12" s="17"/>
      <c r="G12" s="17"/>
      <c r="H12" s="17"/>
      <c r="I12" s="17"/>
      <c r="J12" s="17"/>
    </row>
    <row r="13" spans="1:10" ht="18.95" customHeight="1">
      <c r="A13" s="58"/>
      <c r="B13" s="17"/>
      <c r="C13" s="20" t="s">
        <v>50</v>
      </c>
      <c r="D13" s="21"/>
      <c r="E13" s="30">
        <v>1.5</v>
      </c>
      <c r="F13" s="17" t="s">
        <v>8</v>
      </c>
      <c r="G13" s="17"/>
      <c r="H13" s="17"/>
      <c r="I13" s="17"/>
      <c r="J13" s="17"/>
    </row>
    <row r="14" spans="1:10" ht="11.1" customHeight="1">
      <c r="A14" s="58"/>
      <c r="B14" s="17"/>
      <c r="C14" s="19"/>
      <c r="D14" s="17"/>
      <c r="E14" s="17"/>
      <c r="F14" s="17"/>
      <c r="G14" s="17"/>
      <c r="H14" s="17"/>
      <c r="I14" s="17"/>
      <c r="J14" s="17"/>
    </row>
    <row r="15" spans="1:10" ht="21">
      <c r="A15" s="58"/>
      <c r="B15" s="58"/>
      <c r="C15" s="58"/>
      <c r="D15" s="58"/>
      <c r="E15" s="58"/>
      <c r="F15" s="58"/>
      <c r="G15" s="58"/>
      <c r="H15" s="58"/>
      <c r="I15" s="58"/>
      <c r="J15" s="58"/>
    </row>
    <row r="16" spans="1:10" ht="9.9499999999999993" customHeight="1">
      <c r="A16" s="58"/>
      <c r="B16" s="17"/>
      <c r="C16" s="19"/>
      <c r="D16" s="17"/>
      <c r="E16" s="17"/>
      <c r="F16" s="17"/>
      <c r="G16" s="17"/>
      <c r="H16" s="17"/>
      <c r="I16" s="17"/>
      <c r="J16" s="17"/>
    </row>
    <row r="17" spans="1:10" ht="11.1" customHeight="1">
      <c r="A17" s="17"/>
      <c r="B17" s="17"/>
      <c r="C17" s="18"/>
      <c r="D17" s="17"/>
      <c r="E17" s="17"/>
      <c r="F17" s="17"/>
      <c r="G17" s="17"/>
      <c r="H17" s="17"/>
      <c r="I17" s="17"/>
      <c r="J17" s="17"/>
    </row>
  </sheetData>
  <sheetProtection sheet="1" objects="1" scenarios="1"/>
  <mergeCells count="6">
    <mergeCell ref="E3:I3"/>
    <mergeCell ref="A3:A9"/>
    <mergeCell ref="E5:I5"/>
    <mergeCell ref="E7:I7"/>
    <mergeCell ref="E8:I8"/>
    <mergeCell ref="E9:I9"/>
  </mergeCells>
  <hyperlinks>
    <hyperlink ref="E5"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37:A49"/>
  <sheetViews>
    <sheetView workbookViewId="0">
      <selection activeCell="A37" sqref="A37:A49"/>
    </sheetView>
  </sheetViews>
  <sheetFormatPr baseColWidth="10" defaultRowHeight="15.75"/>
  <cols>
    <col min="1" max="1" width="46.5" customWidth="1"/>
  </cols>
  <sheetData>
    <row r="37" spans="1:1">
      <c r="A37" s="34" t="s">
        <v>23</v>
      </c>
    </row>
    <row r="38" spans="1:1">
      <c r="A38" s="54" t="s">
        <v>24</v>
      </c>
    </row>
    <row r="39" spans="1:1">
      <c r="A39" s="54" t="s">
        <v>25</v>
      </c>
    </row>
    <row r="40" spans="1:1">
      <c r="A40" s="54" t="s">
        <v>26</v>
      </c>
    </row>
    <row r="41" spans="1:1">
      <c r="A41" s="54" t="s">
        <v>27</v>
      </c>
    </row>
    <row r="42" spans="1:1">
      <c r="A42" s="54" t="s">
        <v>28</v>
      </c>
    </row>
    <row r="43" spans="1:1">
      <c r="A43" s="54" t="s">
        <v>29</v>
      </c>
    </row>
    <row r="44" spans="1:1">
      <c r="A44" s="54" t="s">
        <v>30</v>
      </c>
    </row>
    <row r="45" spans="1:1">
      <c r="A45" s="54" t="s">
        <v>31</v>
      </c>
    </row>
    <row r="46" spans="1:1">
      <c r="A46" s="54" t="s">
        <v>32</v>
      </c>
    </row>
    <row r="47" spans="1:1">
      <c r="A47" s="54" t="s">
        <v>33</v>
      </c>
    </row>
    <row r="48" spans="1:1">
      <c r="A48" s="54" t="s">
        <v>34</v>
      </c>
    </row>
    <row r="49" spans="1:1">
      <c r="A49" s="54" t="s">
        <v>35</v>
      </c>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V67"/>
  <sheetViews>
    <sheetView tabSelected="1" topLeftCell="F10" zoomScale="124" zoomScaleNormal="124" workbookViewId="0">
      <selection activeCell="I25" sqref="I25"/>
    </sheetView>
  </sheetViews>
  <sheetFormatPr baseColWidth="10" defaultRowHeight="15.75"/>
  <cols>
    <col min="1" max="1" width="7" customWidth="1"/>
    <col min="2" max="2" width="4.625" customWidth="1"/>
    <col min="4" max="4" width="12" customWidth="1"/>
    <col min="6" max="6" width="12.75" customWidth="1"/>
    <col min="7" max="7" width="7.25" customWidth="1"/>
    <col min="8" max="8" width="18.25" customWidth="1"/>
    <col min="9" max="9" width="13.625" customWidth="1"/>
    <col min="10" max="10" width="16.375" customWidth="1"/>
    <col min="11" max="11" width="13.125" customWidth="1"/>
    <col min="12" max="12" width="18.125" customWidth="1"/>
    <col min="13" max="13" width="13.5" hidden="1" customWidth="1"/>
    <col min="14" max="14" width="15.125" customWidth="1"/>
    <col min="15" max="15" width="14" customWidth="1"/>
    <col min="16" max="16" width="15.25" customWidth="1"/>
    <col min="17" max="17" width="3.875" customWidth="1"/>
    <col min="18" max="18" width="13" customWidth="1"/>
    <col min="19" max="19" width="7.625" customWidth="1"/>
    <col min="20" max="20" width="10.875" customWidth="1"/>
    <col min="21" max="21" width="7.875" customWidth="1"/>
    <col min="22" max="22" width="19.375" customWidth="1"/>
    <col min="23" max="23" width="3" customWidth="1"/>
  </cols>
  <sheetData>
    <row r="1" spans="1:19" ht="18" customHeight="1">
      <c r="A1" s="124"/>
      <c r="B1" s="9"/>
      <c r="D1" s="68"/>
      <c r="E1" s="68" t="s">
        <v>53</v>
      </c>
      <c r="F1" s="68"/>
      <c r="G1" s="68"/>
      <c r="H1" s="68"/>
      <c r="I1" s="68"/>
      <c r="J1" s="68"/>
      <c r="K1" s="68"/>
      <c r="L1" s="68"/>
      <c r="M1" s="68"/>
      <c r="N1" s="68"/>
      <c r="O1" s="68"/>
      <c r="P1" s="68" t="s">
        <v>59</v>
      </c>
      <c r="Q1" s="9"/>
      <c r="R1" s="9"/>
      <c r="S1" s="9"/>
    </row>
    <row r="2" spans="1:19" ht="1.5" customHeight="1">
      <c r="A2" s="124"/>
      <c r="E2" s="140"/>
      <c r="F2" s="140"/>
      <c r="G2" s="140"/>
      <c r="H2" s="140"/>
      <c r="I2" s="140"/>
      <c r="J2" s="140"/>
      <c r="K2" s="140"/>
      <c r="L2" s="140"/>
      <c r="M2" s="140"/>
      <c r="N2" s="140"/>
      <c r="O2" s="140"/>
      <c r="P2" s="140"/>
      <c r="S2" s="124"/>
    </row>
    <row r="3" spans="1:19" s="2" customFormat="1" ht="21">
      <c r="A3" s="124"/>
      <c r="E3" s="76" t="s">
        <v>54</v>
      </c>
      <c r="F3" s="76"/>
      <c r="G3" s="76"/>
      <c r="H3" s="76"/>
      <c r="I3" s="76"/>
      <c r="J3" s="76"/>
      <c r="K3" s="75" t="s">
        <v>51</v>
      </c>
      <c r="L3" s="75"/>
      <c r="M3" s="75"/>
      <c r="N3" s="157" t="s">
        <v>90</v>
      </c>
      <c r="O3" s="157"/>
      <c r="P3" s="157"/>
      <c r="Q3" s="77"/>
      <c r="S3" s="124"/>
    </row>
    <row r="4" spans="1:19" ht="23.25">
      <c r="A4" s="124"/>
      <c r="C4" s="13"/>
      <c r="D4" s="13"/>
      <c r="E4" s="40" t="s">
        <v>37</v>
      </c>
      <c r="F4" s="154"/>
      <c r="G4" s="154"/>
      <c r="H4" s="154"/>
      <c r="J4" s="89" t="s">
        <v>6</v>
      </c>
      <c r="K4" s="39">
        <v>2020</v>
      </c>
      <c r="S4" s="124"/>
    </row>
    <row r="5" spans="1:19" ht="15.75" customHeight="1">
      <c r="A5" s="124"/>
      <c r="C5" s="155" t="s">
        <v>65</v>
      </c>
      <c r="D5" s="155"/>
      <c r="E5" s="155"/>
      <c r="F5" s="155"/>
      <c r="G5" s="155"/>
      <c r="H5" s="155"/>
      <c r="I5" s="155"/>
      <c r="J5" s="155"/>
      <c r="K5" s="155"/>
      <c r="L5" s="155"/>
      <c r="M5" s="155"/>
      <c r="N5" s="155"/>
      <c r="O5" s="155"/>
      <c r="P5" s="155"/>
      <c r="Q5" s="1"/>
      <c r="R5" s="1"/>
      <c r="S5" s="124"/>
    </row>
    <row r="6" spans="1:19" ht="4.5" customHeight="1">
      <c r="A6" s="124"/>
      <c r="C6" s="16"/>
      <c r="D6" s="4"/>
      <c r="H6" s="14"/>
      <c r="I6" s="14"/>
      <c r="J6" s="14"/>
      <c r="K6" s="14"/>
      <c r="L6" s="14"/>
      <c r="M6" s="14"/>
      <c r="N6" s="14"/>
      <c r="O6" s="14"/>
      <c r="P6" s="14"/>
      <c r="S6" s="124"/>
    </row>
    <row r="7" spans="1:19" s="7" customFormat="1">
      <c r="A7" s="124"/>
      <c r="C7" s="148" t="s">
        <v>41</v>
      </c>
      <c r="D7" s="148"/>
      <c r="E7" s="148"/>
      <c r="F7" s="148"/>
      <c r="G7" s="148"/>
      <c r="H7" s="148"/>
      <c r="I7" s="148"/>
      <c r="J7" s="148"/>
      <c r="K7" s="148"/>
      <c r="L7" s="148"/>
      <c r="M7" s="148"/>
      <c r="N7" s="148"/>
      <c r="O7" s="148"/>
      <c r="P7" s="148"/>
      <c r="S7" s="124"/>
    </row>
    <row r="8" spans="1:19" s="7" customFormat="1">
      <c r="A8" s="124"/>
      <c r="C8" s="149" t="s">
        <v>42</v>
      </c>
      <c r="D8" s="149"/>
      <c r="E8" s="149"/>
      <c r="F8" s="149"/>
      <c r="G8" s="149"/>
      <c r="H8" s="149"/>
      <c r="I8" s="149"/>
      <c r="J8" s="149"/>
      <c r="K8" s="149"/>
      <c r="L8" s="149"/>
      <c r="M8" s="149"/>
      <c r="N8" s="149"/>
      <c r="O8" s="149"/>
      <c r="P8" s="149"/>
      <c r="S8" s="124"/>
    </row>
    <row r="9" spans="1:19">
      <c r="A9" s="124"/>
      <c r="C9" s="150" t="s">
        <v>81</v>
      </c>
      <c r="D9" s="149"/>
      <c r="E9" s="149"/>
      <c r="F9" s="149"/>
      <c r="G9" s="149"/>
      <c r="H9" s="149"/>
      <c r="I9" s="149"/>
      <c r="J9" s="149"/>
      <c r="K9" s="149"/>
      <c r="L9" s="149"/>
      <c r="M9" s="149"/>
      <c r="N9" s="149"/>
      <c r="O9" s="149"/>
      <c r="P9" s="149"/>
      <c r="S9" s="124"/>
    </row>
    <row r="10" spans="1:19" ht="4.5" customHeight="1">
      <c r="A10" s="124"/>
      <c r="C10" s="149"/>
      <c r="D10" s="149"/>
      <c r="E10" s="149"/>
      <c r="F10" s="149"/>
      <c r="G10" s="149"/>
      <c r="H10" s="149"/>
      <c r="I10" s="149"/>
      <c r="J10" s="149"/>
      <c r="K10" s="149"/>
      <c r="L10" s="149"/>
      <c r="M10" s="149"/>
      <c r="N10" s="149"/>
      <c r="O10" s="149"/>
      <c r="P10" s="149"/>
      <c r="S10" s="124"/>
    </row>
    <row r="11" spans="1:19" ht="33" customHeight="1">
      <c r="A11" s="124"/>
      <c r="C11" s="152" t="s">
        <v>87</v>
      </c>
      <c r="D11" s="152"/>
      <c r="E11" s="152"/>
      <c r="F11" s="72"/>
      <c r="G11" s="153"/>
      <c r="H11" s="153"/>
      <c r="I11" s="153"/>
      <c r="J11" s="9"/>
      <c r="K11" s="152" t="s">
        <v>2</v>
      </c>
      <c r="L11" s="152"/>
      <c r="M11" s="147"/>
      <c r="N11" s="147"/>
      <c r="O11" s="147"/>
      <c r="P11" s="147"/>
      <c r="S11" s="124"/>
    </row>
    <row r="12" spans="1:19" ht="23.1" customHeight="1">
      <c r="A12" s="124"/>
      <c r="C12" s="136" t="s">
        <v>88</v>
      </c>
      <c r="D12" s="136"/>
      <c r="E12" s="136"/>
      <c r="F12" s="71"/>
      <c r="G12" s="137"/>
      <c r="H12" s="137"/>
      <c r="I12" s="137"/>
      <c r="J12" s="137"/>
      <c r="K12" s="137"/>
      <c r="L12" s="137"/>
      <c r="M12" s="137"/>
      <c r="N12" s="137"/>
      <c r="O12" s="137"/>
      <c r="P12" s="137"/>
      <c r="S12" s="124"/>
    </row>
    <row r="13" spans="1:19" ht="23.1" customHeight="1">
      <c r="A13" s="124"/>
      <c r="C13" s="136" t="s">
        <v>3</v>
      </c>
      <c r="D13" s="136"/>
      <c r="E13" s="136"/>
      <c r="F13" s="71"/>
      <c r="G13" s="138"/>
      <c r="H13" s="138"/>
      <c r="I13" s="138"/>
      <c r="J13" s="138"/>
      <c r="K13" s="138"/>
      <c r="L13" s="138"/>
      <c r="M13" s="138"/>
      <c r="N13" s="138"/>
      <c r="O13" s="138"/>
      <c r="P13" s="138"/>
      <c r="Q13" s="9"/>
      <c r="R13" s="9"/>
      <c r="S13" s="124"/>
    </row>
    <row r="14" spans="1:19" ht="18.75">
      <c r="A14" s="124"/>
      <c r="D14" s="136" t="s">
        <v>4</v>
      </c>
      <c r="E14" s="136"/>
      <c r="F14" s="136"/>
      <c r="G14" s="136"/>
      <c r="H14" s="35"/>
      <c r="I14" s="38"/>
      <c r="K14" s="139" t="s">
        <v>5</v>
      </c>
      <c r="L14" s="139"/>
      <c r="M14" s="36"/>
      <c r="N14" s="37"/>
      <c r="O14" s="37"/>
      <c r="P14" s="37"/>
      <c r="Q14" s="9"/>
      <c r="R14" s="9"/>
      <c r="S14" s="124"/>
    </row>
    <row r="15" spans="1:19" ht="18.75">
      <c r="A15" s="124"/>
      <c r="D15" s="136" t="s">
        <v>36</v>
      </c>
      <c r="E15" s="136"/>
      <c r="F15" s="136"/>
      <c r="G15" s="136"/>
      <c r="H15" s="151"/>
      <c r="I15" s="151"/>
      <c r="J15" s="151"/>
      <c r="K15" s="151"/>
      <c r="L15" s="151"/>
      <c r="M15" s="151"/>
      <c r="N15" s="37"/>
      <c r="O15" s="37"/>
      <c r="P15" s="37"/>
      <c r="S15" s="124"/>
    </row>
    <row r="16" spans="1:19" ht="5.25" customHeight="1">
      <c r="A16" s="124"/>
      <c r="M16" s="28"/>
      <c r="N16" s="28"/>
      <c r="O16" s="28"/>
      <c r="P16" s="28"/>
      <c r="S16" s="124"/>
    </row>
    <row r="17" spans="1:22" ht="27" customHeight="1">
      <c r="A17" s="124"/>
      <c r="C17" s="158" t="s">
        <v>89</v>
      </c>
      <c r="D17" s="121"/>
      <c r="E17" s="121"/>
      <c r="F17" s="121"/>
      <c r="G17" s="121"/>
      <c r="H17" s="121"/>
      <c r="I17" s="121"/>
      <c r="J17" s="121"/>
      <c r="K17" s="121"/>
      <c r="L17" s="121"/>
      <c r="M17" s="121"/>
      <c r="N17" s="122"/>
      <c r="O17" s="31">
        <v>3</v>
      </c>
      <c r="P17" s="12" t="s">
        <v>7</v>
      </c>
      <c r="S17" s="124"/>
    </row>
    <row r="18" spans="1:22">
      <c r="A18" s="124"/>
      <c r="C18" s="83"/>
      <c r="D18" s="84"/>
      <c r="E18" s="84"/>
      <c r="F18" s="84"/>
      <c r="G18" s="84"/>
      <c r="H18" s="83"/>
      <c r="I18" s="84"/>
      <c r="J18" s="83"/>
      <c r="K18" s="159" t="s">
        <v>49</v>
      </c>
      <c r="L18" s="85"/>
      <c r="M18" s="85"/>
      <c r="N18" s="11"/>
      <c r="O18" s="32">
        <v>1.75</v>
      </c>
      <c r="P18" s="11" t="s">
        <v>8</v>
      </c>
      <c r="S18" s="124"/>
    </row>
    <row r="19" spans="1:22" s="8" customFormat="1" ht="5.25" customHeight="1">
      <c r="A19" s="124"/>
      <c r="C19"/>
      <c r="D19"/>
      <c r="E19"/>
      <c r="F19"/>
      <c r="G19"/>
      <c r="H19"/>
      <c r="I19"/>
      <c r="J19"/>
      <c r="K19"/>
      <c r="L19"/>
      <c r="M19"/>
      <c r="N19"/>
      <c r="O19"/>
      <c r="P19"/>
      <c r="S19" s="124"/>
    </row>
    <row r="20" spans="1:22" s="86" customFormat="1" ht="12.95" customHeight="1">
      <c r="A20" s="124"/>
      <c r="E20" s="96" t="s">
        <v>69</v>
      </c>
      <c r="F20" s="96" t="s">
        <v>70</v>
      </c>
      <c r="G20" s="96" t="s">
        <v>71</v>
      </c>
      <c r="H20" s="96" t="s">
        <v>72</v>
      </c>
      <c r="I20" s="96" t="s">
        <v>73</v>
      </c>
      <c r="J20" s="96" t="s">
        <v>74</v>
      </c>
      <c r="K20" s="96" t="s">
        <v>75</v>
      </c>
      <c r="L20" s="96" t="s">
        <v>76</v>
      </c>
      <c r="M20" s="96"/>
      <c r="N20" s="96" t="s">
        <v>77</v>
      </c>
      <c r="O20" s="96" t="s">
        <v>78</v>
      </c>
      <c r="P20" s="96" t="s">
        <v>79</v>
      </c>
      <c r="S20" s="124"/>
    </row>
    <row r="21" spans="1:22" s="4" customFormat="1" ht="57" customHeight="1">
      <c r="A21" s="124"/>
      <c r="C21" s="80" t="s">
        <v>0</v>
      </c>
      <c r="D21" s="80" t="s">
        <v>1</v>
      </c>
      <c r="E21" s="91" t="s">
        <v>66</v>
      </c>
      <c r="F21" s="91" t="s">
        <v>56</v>
      </c>
      <c r="G21" s="92" t="s">
        <v>16</v>
      </c>
      <c r="H21" s="91" t="s">
        <v>92</v>
      </c>
      <c r="I21" s="93" t="s">
        <v>91</v>
      </c>
      <c r="J21" s="93" t="s">
        <v>68</v>
      </c>
      <c r="K21" s="93" t="s">
        <v>63</v>
      </c>
      <c r="L21" s="93" t="s">
        <v>64</v>
      </c>
      <c r="M21" s="91" t="s">
        <v>60</v>
      </c>
      <c r="N21" s="94" t="s">
        <v>61</v>
      </c>
      <c r="O21" s="95" t="s">
        <v>55</v>
      </c>
      <c r="P21" s="95" t="s">
        <v>18</v>
      </c>
      <c r="S21" s="124"/>
      <c r="U21" s="55" t="s">
        <v>44</v>
      </c>
      <c r="V21" s="56" t="s">
        <v>45</v>
      </c>
    </row>
    <row r="22" spans="1:22" s="86" customFormat="1" ht="12" customHeight="1" thickBot="1">
      <c r="A22" s="124"/>
      <c r="C22" s="161"/>
      <c r="D22" s="161"/>
      <c r="E22" s="162"/>
      <c r="F22" s="162"/>
      <c r="G22" s="163" t="s">
        <v>80</v>
      </c>
      <c r="H22" s="162"/>
      <c r="I22" s="162"/>
      <c r="J22" s="162"/>
      <c r="K22" s="162"/>
      <c r="L22" s="162"/>
      <c r="M22" s="162"/>
      <c r="N22" s="90" t="s">
        <v>93</v>
      </c>
      <c r="O22" s="90" t="s">
        <v>95</v>
      </c>
      <c r="P22" s="90" t="s">
        <v>96</v>
      </c>
      <c r="S22" s="124"/>
      <c r="U22" s="87" t="s">
        <v>44</v>
      </c>
      <c r="V22" s="88" t="s">
        <v>45</v>
      </c>
    </row>
    <row r="23" spans="1:22" ht="17.25" thickTop="1" thickBot="1">
      <c r="A23" s="124"/>
      <c r="B23" s="172" t="s">
        <v>98</v>
      </c>
      <c r="C23" s="173">
        <v>43831</v>
      </c>
      <c r="D23" s="173">
        <v>43838</v>
      </c>
      <c r="E23" s="174">
        <f>D23-C23</f>
        <v>7</v>
      </c>
      <c r="F23" s="174">
        <v>500</v>
      </c>
      <c r="G23" s="175">
        <f t="shared" ref="G23:G40" si="0">F23/E23</f>
        <v>71.428571428571431</v>
      </c>
      <c r="H23" s="174">
        <v>2</v>
      </c>
      <c r="I23" s="174">
        <v>1</v>
      </c>
      <c r="J23" s="174"/>
      <c r="K23" s="174"/>
      <c r="L23" s="174"/>
      <c r="M23" s="174">
        <v>0</v>
      </c>
      <c r="N23" s="176">
        <f t="shared" ref="N23:N42" si="1">IF((E23*H23)&lt;&gt;0, (E23*H23), "-")</f>
        <v>14</v>
      </c>
      <c r="O23" s="169">
        <f>V23</f>
        <v>0.71</v>
      </c>
      <c r="P23" s="170">
        <f t="shared" ref="P23:P42" si="2">IF( AND(ISNUMBER(O23),ISNUMBER(N23)),  (O23*N23), "-")</f>
        <v>9.94</v>
      </c>
      <c r="S23" s="124"/>
      <c r="U23" s="57">
        <f>IF((H23+I23+J23+K23+L23+M23)&lt;&gt;0, MIN(O18, (G23/(H23+I23+J23+K23+L23+M23))*O17/100 ), "-")</f>
        <v>0.7142857142857143</v>
      </c>
      <c r="V23" s="57">
        <f t="shared" ref="V23:V42" si="3">IF(ISNUMBER(U23), ROUND(U23,2),"-")</f>
        <v>0.71</v>
      </c>
    </row>
    <row r="24" spans="1:22" ht="16.5" thickTop="1">
      <c r="A24" s="124"/>
      <c r="C24" s="164"/>
      <c r="D24" s="164"/>
      <c r="E24" s="171">
        <f t="shared" ref="E24:E42" si="4">D24-C24</f>
        <v>0</v>
      </c>
      <c r="F24" s="165"/>
      <c r="G24" s="166" t="e">
        <f t="shared" si="0"/>
        <v>#DIV/0!</v>
      </c>
      <c r="H24" s="165"/>
      <c r="I24" s="165"/>
      <c r="J24" s="165"/>
      <c r="K24" s="165"/>
      <c r="L24" s="165"/>
      <c r="M24" s="165"/>
      <c r="N24" s="167" t="str">
        <f t="shared" si="1"/>
        <v>-</v>
      </c>
      <c r="O24" s="168" t="str">
        <f t="shared" ref="O24:O42" si="5">V24</f>
        <v>-</v>
      </c>
      <c r="P24" s="168" t="str">
        <f t="shared" si="2"/>
        <v>-</v>
      </c>
      <c r="S24" s="124"/>
      <c r="U24" s="57" t="str">
        <f>IF((H24+I24+J24+K24+L24+M24)&lt;&gt;0, MIN(O18, (G24/(H24+I24+J24+K24+L24+M24))*O17/100 ), "-")</f>
        <v>-</v>
      </c>
      <c r="V24" s="57" t="str">
        <f t="shared" si="3"/>
        <v>-</v>
      </c>
    </row>
    <row r="25" spans="1:22">
      <c r="A25" s="124"/>
      <c r="C25" s="65"/>
      <c r="D25" s="65"/>
      <c r="E25" s="160">
        <f t="shared" si="4"/>
        <v>0</v>
      </c>
      <c r="F25" s="66"/>
      <c r="G25" s="73" t="e">
        <f>F25/E25</f>
        <v>#DIV/0!</v>
      </c>
      <c r="H25" s="66"/>
      <c r="I25" s="66"/>
      <c r="J25" s="66"/>
      <c r="K25" s="66"/>
      <c r="L25" s="66"/>
      <c r="M25" s="66"/>
      <c r="N25" s="49" t="str">
        <f>IF((E25*H25)&lt;&gt;0, (E25*H25), "-")</f>
        <v>-</v>
      </c>
      <c r="O25" s="50" t="str">
        <f>V25</f>
        <v>-</v>
      </c>
      <c r="P25" s="50" t="str">
        <f>IF( AND(ISNUMBER(O25),ISNUMBER(N25)),  (O25*N25), "-")</f>
        <v>-</v>
      </c>
      <c r="S25" s="124"/>
      <c r="U25" s="57" t="str">
        <f>IF((H25+I25+J25+K25+L25+M25)&lt;&gt;0, MIN(O14, (G25/(H25+I25+J25+K25+L25+M25))*O13/100 ), "-")</f>
        <v>-</v>
      </c>
      <c r="V25" s="57" t="str">
        <f>IF(ISNUMBER(U25), ROUND(U25,2),"-")</f>
        <v>-</v>
      </c>
    </row>
    <row r="26" spans="1:22">
      <c r="A26" s="124"/>
      <c r="C26" s="65"/>
      <c r="D26" s="65"/>
      <c r="E26" s="160">
        <f t="shared" si="4"/>
        <v>0</v>
      </c>
      <c r="F26" s="66"/>
      <c r="G26" s="73" t="e">
        <f t="shared" si="0"/>
        <v>#DIV/0!</v>
      </c>
      <c r="H26" s="66"/>
      <c r="I26" s="66"/>
      <c r="J26" s="66"/>
      <c r="K26" s="66"/>
      <c r="L26" s="66"/>
      <c r="M26" s="66"/>
      <c r="N26" s="49" t="str">
        <f t="shared" si="1"/>
        <v>-</v>
      </c>
      <c r="O26" s="50" t="str">
        <f t="shared" si="5"/>
        <v>-</v>
      </c>
      <c r="P26" s="50" t="str">
        <f t="shared" si="2"/>
        <v>-</v>
      </c>
      <c r="S26" s="124"/>
      <c r="U26" s="57" t="str">
        <f>IF((H26+I26+J26+K26+L26+M26)&lt;&gt;0, MIN(O15, (G26/(H26+I26+J26+K26+L26+M26))*O14/100 ), "-")</f>
        <v>-</v>
      </c>
      <c r="V26" s="57" t="str">
        <f t="shared" si="3"/>
        <v>-</v>
      </c>
    </row>
    <row r="27" spans="1:22">
      <c r="A27" s="124"/>
      <c r="C27" s="65"/>
      <c r="D27" s="65"/>
      <c r="E27" s="160">
        <f t="shared" si="4"/>
        <v>0</v>
      </c>
      <c r="F27" s="66"/>
      <c r="G27" s="73" t="e">
        <f>F27/E27</f>
        <v>#DIV/0!</v>
      </c>
      <c r="H27" s="66"/>
      <c r="I27" s="66"/>
      <c r="J27" s="66"/>
      <c r="K27" s="66"/>
      <c r="L27" s="66"/>
      <c r="M27" s="66"/>
      <c r="N27" s="49" t="str">
        <f>IF((E27*H27)&lt;&gt;0, (E27*H27), "-")</f>
        <v>-</v>
      </c>
      <c r="O27" s="50" t="str">
        <f>V27</f>
        <v>-</v>
      </c>
      <c r="P27" s="50" t="str">
        <f>IF( AND(ISNUMBER(O27),ISNUMBER(N27)),  (O27*N27), "-")</f>
        <v>-</v>
      </c>
      <c r="S27" s="124"/>
      <c r="U27" s="57" t="str">
        <f>IF((H27+I27+J27+K27+L27+M27)&lt;&gt;0, MIN(O16, (G27/(H27+I27+J27+K27+L27+M27))*O15/100 ), "-")</f>
        <v>-</v>
      </c>
      <c r="V27" s="57" t="str">
        <f>IF(ISNUMBER(U27), ROUND(U27,2),"-")</f>
        <v>-</v>
      </c>
    </row>
    <row r="28" spans="1:22">
      <c r="A28" s="124"/>
      <c r="C28" s="65"/>
      <c r="D28" s="65"/>
      <c r="E28" s="160">
        <f t="shared" si="4"/>
        <v>0</v>
      </c>
      <c r="F28" s="66"/>
      <c r="G28" s="73" t="e">
        <f>F28/E28</f>
        <v>#DIV/0!</v>
      </c>
      <c r="H28" s="66"/>
      <c r="I28" s="66"/>
      <c r="J28" s="66"/>
      <c r="K28" s="66"/>
      <c r="L28" s="66"/>
      <c r="M28" s="66"/>
      <c r="N28" s="49" t="str">
        <f>IF((E28*H28)&lt;&gt;0, (E28*H28), "-")</f>
        <v>-</v>
      </c>
      <c r="O28" s="50" t="str">
        <f>V28</f>
        <v>-</v>
      </c>
      <c r="P28" s="50" t="str">
        <f>IF( AND(ISNUMBER(O28),ISNUMBER(N28)),  (O28*N28), "-")</f>
        <v>-</v>
      </c>
      <c r="S28" s="124"/>
      <c r="U28" s="57" t="str">
        <f>IF((H28+I28+J28+K28+L28+M28)&lt;&gt;0, MIN(O16, (G28/(H28+I28+J28+K28+L28+M28))*O15/100 ), "-")</f>
        <v>-</v>
      </c>
      <c r="V28" s="57" t="str">
        <f>IF(ISNUMBER(U28), ROUND(U28,2),"-")</f>
        <v>-</v>
      </c>
    </row>
    <row r="29" spans="1:22">
      <c r="A29" s="124"/>
      <c r="C29" s="65"/>
      <c r="D29" s="65"/>
      <c r="E29" s="160">
        <f t="shared" ref="E29:E31" si="6">D29-C29</f>
        <v>0</v>
      </c>
      <c r="F29" s="66"/>
      <c r="G29" s="73" t="e">
        <f>F29/E29</f>
        <v>#DIV/0!</v>
      </c>
      <c r="H29" s="66"/>
      <c r="I29" s="66"/>
      <c r="J29" s="66"/>
      <c r="K29" s="66"/>
      <c r="L29" s="66"/>
      <c r="M29" s="66"/>
      <c r="N29" s="49" t="str">
        <f>IF((E29*H29)&lt;&gt;0, (E29*H29), "-")</f>
        <v>-</v>
      </c>
      <c r="O29" s="50" t="str">
        <f>V29</f>
        <v>-</v>
      </c>
      <c r="P29" s="50" t="str">
        <f>IF( AND(ISNUMBER(O29),ISNUMBER(N29)),  (O29*N29), "-")</f>
        <v>-</v>
      </c>
      <c r="S29" s="124"/>
      <c r="U29" s="57" t="str">
        <f>IF((H29+I29+J29+K29+L29+M29)&lt;&gt;0, MIN(O13, (G29/(H29+I29+J29+K29+L29+M29))*O12/100 ), "-")</f>
        <v>-</v>
      </c>
      <c r="V29" s="57" t="str">
        <f>IF(ISNUMBER(U29), ROUND(U29,2),"-")</f>
        <v>-</v>
      </c>
    </row>
    <row r="30" spans="1:22">
      <c r="A30" s="124"/>
      <c r="C30" s="65"/>
      <c r="D30" s="65"/>
      <c r="E30" s="160">
        <f t="shared" si="6"/>
        <v>0</v>
      </c>
      <c r="F30" s="66"/>
      <c r="G30" s="73" t="e">
        <f>F30/E30</f>
        <v>#DIV/0!</v>
      </c>
      <c r="H30" s="66"/>
      <c r="I30" s="66"/>
      <c r="J30" s="66"/>
      <c r="K30" s="66"/>
      <c r="L30" s="66"/>
      <c r="M30" s="66"/>
      <c r="N30" s="49" t="str">
        <f>IF((E30*H30)&lt;&gt;0, (E30*H30), "-")</f>
        <v>-</v>
      </c>
      <c r="O30" s="50" t="str">
        <f>V30</f>
        <v>-</v>
      </c>
      <c r="P30" s="50" t="str">
        <f>IF( AND(ISNUMBER(O30),ISNUMBER(N30)),  (O30*N30), "-")</f>
        <v>-</v>
      </c>
      <c r="S30" s="124"/>
      <c r="U30" s="57" t="str">
        <f>IF((H30+I30+J30+K30+L30+M30)&lt;&gt;0, MIN(O14, (G30/(H30+I30+J30+K30+L30+M30))*O13/100 ), "-")</f>
        <v>-</v>
      </c>
      <c r="V30" s="57" t="str">
        <f>IF(ISNUMBER(U30), ROUND(U30,2),"-")</f>
        <v>-</v>
      </c>
    </row>
    <row r="31" spans="1:22">
      <c r="A31" s="124"/>
      <c r="C31" s="65"/>
      <c r="D31" s="65"/>
      <c r="E31" s="160">
        <f t="shared" si="6"/>
        <v>0</v>
      </c>
      <c r="F31" s="66"/>
      <c r="G31" s="73" t="e">
        <f t="shared" ref="G31" si="7">F31/E31</f>
        <v>#DIV/0!</v>
      </c>
      <c r="H31" s="66"/>
      <c r="I31" s="66"/>
      <c r="J31" s="66"/>
      <c r="K31" s="66"/>
      <c r="L31" s="66"/>
      <c r="M31" s="66"/>
      <c r="N31" s="49" t="str">
        <f t="shared" ref="N31" si="8">IF((E31*H31)&lt;&gt;0, (E31*H31), "-")</f>
        <v>-</v>
      </c>
      <c r="O31" s="50" t="str">
        <f t="shared" ref="O31" si="9">V31</f>
        <v>-</v>
      </c>
      <c r="P31" s="50" t="str">
        <f t="shared" ref="P31" si="10">IF( AND(ISNUMBER(O31),ISNUMBER(N31)),  (O31*N31), "-")</f>
        <v>-</v>
      </c>
      <c r="S31" s="124"/>
      <c r="U31" s="57" t="str">
        <f>IF((H31+I31+J31+K31+L31+M31)&lt;&gt;0, MIN(O15, (G31/(H31+I31+J31+K31+L31+M31))*O14/100 ), "-")</f>
        <v>-</v>
      </c>
      <c r="V31" s="57" t="str">
        <f t="shared" ref="V31" si="11">IF(ISNUMBER(U31), ROUND(U31,2),"-")</f>
        <v>-</v>
      </c>
    </row>
    <row r="32" spans="1:22">
      <c r="A32" s="124"/>
      <c r="C32" s="65"/>
      <c r="D32" s="65"/>
      <c r="E32" s="160">
        <f t="shared" si="4"/>
        <v>0</v>
      </c>
      <c r="F32" s="66"/>
      <c r="G32" s="73" t="e">
        <f>F32/E32</f>
        <v>#DIV/0!</v>
      </c>
      <c r="H32" s="66"/>
      <c r="I32" s="66"/>
      <c r="J32" s="66"/>
      <c r="K32" s="66"/>
      <c r="L32" s="66"/>
      <c r="M32" s="66"/>
      <c r="N32" s="49" t="str">
        <f>IF((E32*H32)&lt;&gt;0, (E32*H32), "-")</f>
        <v>-</v>
      </c>
      <c r="O32" s="50" t="str">
        <f>V32</f>
        <v>-</v>
      </c>
      <c r="P32" s="50" t="str">
        <f>IF( AND(ISNUMBER(O32),ISNUMBER(N32)),  (O32*N32), "-")</f>
        <v>-</v>
      </c>
      <c r="S32" s="124"/>
      <c r="U32" s="57" t="str">
        <f>IF((H32+I32+J32+K32+L32+M32)&lt;&gt;0, MIN(O16, (G32/(H32+I32+J32+K32+L32+M32))*O15/100 ), "-")</f>
        <v>-</v>
      </c>
      <c r="V32" s="57" t="str">
        <f>IF(ISNUMBER(U32), ROUND(U32,2),"-")</f>
        <v>-</v>
      </c>
    </row>
    <row r="33" spans="1:22">
      <c r="A33" s="124"/>
      <c r="C33" s="65"/>
      <c r="D33" s="65"/>
      <c r="E33" s="160">
        <f t="shared" si="4"/>
        <v>0</v>
      </c>
      <c r="F33" s="66"/>
      <c r="G33" s="73" t="e">
        <f>F33/E33</f>
        <v>#DIV/0!</v>
      </c>
      <c r="H33" s="66"/>
      <c r="I33" s="66"/>
      <c r="J33" s="66"/>
      <c r="K33" s="66"/>
      <c r="L33" s="66"/>
      <c r="M33" s="66"/>
      <c r="N33" s="49" t="str">
        <f>IF((E33*H33)&lt;&gt;0, (E33*H33), "-")</f>
        <v>-</v>
      </c>
      <c r="O33" s="50" t="str">
        <f>V33</f>
        <v>-</v>
      </c>
      <c r="P33" s="50" t="str">
        <f>IF( AND(ISNUMBER(O33),ISNUMBER(N33)),  (O33*N33), "-")</f>
        <v>-</v>
      </c>
      <c r="S33" s="124"/>
      <c r="U33" s="57" t="str">
        <f>IF((H33+I33+J33+K33+L33+M33)&lt;&gt;0, MIN(O17, (G33/(H33+I33+J33+K33+L33+M33))*O16/100 ), "-")</f>
        <v>-</v>
      </c>
      <c r="V33" s="57" t="str">
        <f>IF(ISNUMBER(U33), ROUND(U33,2),"-")</f>
        <v>-</v>
      </c>
    </row>
    <row r="34" spans="1:22">
      <c r="A34" s="124"/>
      <c r="C34" s="65"/>
      <c r="D34" s="65"/>
      <c r="E34" s="160">
        <f t="shared" si="4"/>
        <v>0</v>
      </c>
      <c r="F34" s="66"/>
      <c r="G34" s="73" t="e">
        <f t="shared" si="0"/>
        <v>#DIV/0!</v>
      </c>
      <c r="H34" s="66"/>
      <c r="I34" s="66"/>
      <c r="J34" s="66"/>
      <c r="K34" s="66"/>
      <c r="L34" s="66"/>
      <c r="M34" s="66"/>
      <c r="N34" s="49" t="str">
        <f t="shared" si="1"/>
        <v>-</v>
      </c>
      <c r="O34" s="50" t="str">
        <f t="shared" si="5"/>
        <v>-</v>
      </c>
      <c r="P34" s="50" t="str">
        <f t="shared" si="2"/>
        <v>-</v>
      </c>
      <c r="S34" s="124"/>
      <c r="U34" s="57" t="str">
        <f>IF((H34+I34+J34+K34+L34+M34)&lt;&gt;0, MIN(O18, (G34/(H34+I34+J34+K34+L34+M34))*O17/100 ), "-")</f>
        <v>-</v>
      </c>
      <c r="V34" s="57" t="str">
        <f t="shared" si="3"/>
        <v>-</v>
      </c>
    </row>
    <row r="35" spans="1:22">
      <c r="A35" s="124"/>
      <c r="C35" s="65"/>
      <c r="D35" s="65"/>
      <c r="E35" s="160">
        <f t="shared" si="4"/>
        <v>0</v>
      </c>
      <c r="F35" s="66"/>
      <c r="G35" s="73" t="e">
        <f t="shared" si="0"/>
        <v>#DIV/0!</v>
      </c>
      <c r="H35" s="66"/>
      <c r="I35" s="66"/>
      <c r="J35" s="66"/>
      <c r="K35" s="66"/>
      <c r="L35" s="66"/>
      <c r="M35" s="66"/>
      <c r="N35" s="49" t="str">
        <f t="shared" si="1"/>
        <v>-</v>
      </c>
      <c r="O35" s="50" t="str">
        <f t="shared" si="5"/>
        <v>-</v>
      </c>
      <c r="P35" s="50" t="str">
        <f t="shared" si="2"/>
        <v>-</v>
      </c>
      <c r="S35" s="124"/>
      <c r="U35" s="57" t="str">
        <f>IF((H35+I35+J35+K35+L35+M35)&lt;&gt;0, MIN(O18, (G35/(H35+I35+J35+K35+L35+M35))*O17/100 ), "-")</f>
        <v>-</v>
      </c>
      <c r="V35" s="57" t="str">
        <f t="shared" si="3"/>
        <v>-</v>
      </c>
    </row>
    <row r="36" spans="1:22">
      <c r="A36" s="124"/>
      <c r="C36" s="65"/>
      <c r="D36" s="65"/>
      <c r="E36" s="160">
        <f t="shared" si="4"/>
        <v>0</v>
      </c>
      <c r="F36" s="66"/>
      <c r="G36" s="73" t="e">
        <f t="shared" si="0"/>
        <v>#DIV/0!</v>
      </c>
      <c r="H36" s="66"/>
      <c r="I36" s="66"/>
      <c r="J36" s="66"/>
      <c r="K36" s="66"/>
      <c r="L36" s="66"/>
      <c r="M36" s="66"/>
      <c r="N36" s="49" t="str">
        <f t="shared" si="1"/>
        <v>-</v>
      </c>
      <c r="O36" s="50" t="str">
        <f t="shared" si="5"/>
        <v>-</v>
      </c>
      <c r="P36" s="50" t="str">
        <f t="shared" si="2"/>
        <v>-</v>
      </c>
      <c r="S36" s="124"/>
      <c r="U36" s="57" t="str">
        <f>IF((H36+I36+J36+K36+L36+M36)&lt;&gt;0, MIN(O18, (G36/(H36+I36+J36+K36+L36+M36))*O17/100 ), "-")</f>
        <v>-</v>
      </c>
      <c r="V36" s="57" t="str">
        <f t="shared" si="3"/>
        <v>-</v>
      </c>
    </row>
    <row r="37" spans="1:22">
      <c r="A37" s="124"/>
      <c r="C37" s="65"/>
      <c r="D37" s="65"/>
      <c r="E37" s="160">
        <f t="shared" si="4"/>
        <v>0</v>
      </c>
      <c r="F37" s="66"/>
      <c r="G37" s="73" t="e">
        <f t="shared" si="0"/>
        <v>#DIV/0!</v>
      </c>
      <c r="H37" s="66"/>
      <c r="I37" s="66"/>
      <c r="J37" s="66"/>
      <c r="K37" s="66"/>
      <c r="L37" s="66"/>
      <c r="M37" s="66"/>
      <c r="N37" s="49" t="str">
        <f t="shared" si="1"/>
        <v>-</v>
      </c>
      <c r="O37" s="50" t="str">
        <f t="shared" si="5"/>
        <v>-</v>
      </c>
      <c r="P37" s="50" t="str">
        <f t="shared" si="2"/>
        <v>-</v>
      </c>
      <c r="S37" s="124"/>
      <c r="U37" s="57" t="str">
        <f>IF((H37+I37+J37+K37+L37+M37)&lt;&gt;0, MIN(O18, (G37/(H37+I37+J37+K37+L37+M37))*O17/100 ), "-")</f>
        <v>-</v>
      </c>
      <c r="V37" s="57" t="str">
        <f t="shared" si="3"/>
        <v>-</v>
      </c>
    </row>
    <row r="38" spans="1:22">
      <c r="A38" s="124"/>
      <c r="C38" s="65"/>
      <c r="D38" s="65"/>
      <c r="E38" s="160">
        <f t="shared" si="4"/>
        <v>0</v>
      </c>
      <c r="F38" s="66"/>
      <c r="G38" s="73" t="e">
        <f t="shared" si="0"/>
        <v>#DIV/0!</v>
      </c>
      <c r="H38" s="66"/>
      <c r="I38" s="66"/>
      <c r="J38" s="66"/>
      <c r="K38" s="66"/>
      <c r="L38" s="66"/>
      <c r="M38" s="66"/>
      <c r="N38" s="49" t="str">
        <f t="shared" si="1"/>
        <v>-</v>
      </c>
      <c r="O38" s="50" t="str">
        <f t="shared" si="5"/>
        <v>-</v>
      </c>
      <c r="P38" s="50" t="str">
        <f t="shared" si="2"/>
        <v>-</v>
      </c>
      <c r="S38" s="124"/>
      <c r="U38" s="57" t="str">
        <f>IF((H38+I38+J38+K38+L38+M38)&lt;&gt;0, MIN(O18, (G38/(H38+I38+J38+K38+L38+M38))*O17/100 ), "-")</f>
        <v>-</v>
      </c>
      <c r="V38" s="57" t="str">
        <f t="shared" si="3"/>
        <v>-</v>
      </c>
    </row>
    <row r="39" spans="1:22">
      <c r="A39" s="124"/>
      <c r="C39" s="65"/>
      <c r="D39" s="65"/>
      <c r="E39" s="160">
        <f t="shared" si="4"/>
        <v>0</v>
      </c>
      <c r="F39" s="66"/>
      <c r="G39" s="73" t="e">
        <f t="shared" si="0"/>
        <v>#DIV/0!</v>
      </c>
      <c r="H39" s="66"/>
      <c r="I39" s="66"/>
      <c r="J39" s="66"/>
      <c r="K39" s="66"/>
      <c r="L39" s="66"/>
      <c r="M39" s="66"/>
      <c r="N39" s="49" t="str">
        <f t="shared" si="1"/>
        <v>-</v>
      </c>
      <c r="O39" s="50" t="str">
        <f t="shared" si="5"/>
        <v>-</v>
      </c>
      <c r="P39" s="50" t="str">
        <f t="shared" si="2"/>
        <v>-</v>
      </c>
      <c r="S39" s="124"/>
      <c r="U39" s="57" t="str">
        <f>IF((H39+I39+J39+K39+L39+M39)&lt;&gt;0, MIN(O18, (G39/(H39+I39+J39+K39+L39+M39))*O17/100 ), "-")</f>
        <v>-</v>
      </c>
      <c r="V39" s="57" t="str">
        <f t="shared" si="3"/>
        <v>-</v>
      </c>
    </row>
    <row r="40" spans="1:22">
      <c r="A40" s="124"/>
      <c r="C40" s="65"/>
      <c r="D40" s="65"/>
      <c r="E40" s="160">
        <f t="shared" si="4"/>
        <v>0</v>
      </c>
      <c r="F40" s="66"/>
      <c r="G40" s="73" t="e">
        <f t="shared" si="0"/>
        <v>#DIV/0!</v>
      </c>
      <c r="H40" s="66"/>
      <c r="I40" s="66"/>
      <c r="J40" s="66"/>
      <c r="K40" s="66"/>
      <c r="L40" s="66"/>
      <c r="M40" s="66"/>
      <c r="N40" s="49" t="str">
        <f t="shared" si="1"/>
        <v>-</v>
      </c>
      <c r="O40" s="50" t="str">
        <f t="shared" si="5"/>
        <v>-</v>
      </c>
      <c r="P40" s="50" t="str">
        <f t="shared" si="2"/>
        <v>-</v>
      </c>
      <c r="S40" s="124"/>
      <c r="U40" s="57" t="str">
        <f>IF((H40+I40+J40+K40+L40+M40)&lt;&gt;0, MIN(O18, (G40/(H40+I40+J40+K40+L40+M40))*O17/100 ), "-")</f>
        <v>-</v>
      </c>
      <c r="V40" s="57" t="str">
        <f t="shared" si="3"/>
        <v>-</v>
      </c>
    </row>
    <row r="41" spans="1:22">
      <c r="A41" s="124"/>
      <c r="C41" s="65"/>
      <c r="D41" s="65"/>
      <c r="E41" s="160">
        <f t="shared" si="4"/>
        <v>0</v>
      </c>
      <c r="F41" s="66"/>
      <c r="G41" s="73" t="e">
        <f>F41/E41</f>
        <v>#DIV/0!</v>
      </c>
      <c r="H41" s="66"/>
      <c r="I41" s="66"/>
      <c r="J41" s="66"/>
      <c r="K41" s="66"/>
      <c r="L41" s="66"/>
      <c r="M41" s="66"/>
      <c r="N41" s="49" t="str">
        <f>IF((E41*H41)&lt;&gt;0, (E41*H41), "-")</f>
        <v>-</v>
      </c>
      <c r="O41" s="50" t="str">
        <f t="shared" si="5"/>
        <v>-</v>
      </c>
      <c r="P41" s="50" t="str">
        <f>IF( AND(ISNUMBER(O41),ISNUMBER(N41)),  (O41*N41), "-")</f>
        <v>-</v>
      </c>
      <c r="S41" s="124"/>
      <c r="U41" s="57" t="str">
        <f>IF((H41+I41+J41+K41+L41+M41)&lt;&gt;0, MIN(O18, (G41/(H41+I41+J41+K41+L41+M41))*O17/100 ), "-")</f>
        <v>-</v>
      </c>
      <c r="V41" s="57" t="str">
        <f>IF(ISNUMBER(U41), ROUND(U41,2),"-")</f>
        <v>-</v>
      </c>
    </row>
    <row r="42" spans="1:22">
      <c r="A42" s="124"/>
      <c r="C42" s="65"/>
      <c r="D42" s="65"/>
      <c r="E42" s="160">
        <f t="shared" si="4"/>
        <v>0</v>
      </c>
      <c r="F42" s="66"/>
      <c r="G42" s="73" t="e">
        <f>F42/E42</f>
        <v>#DIV/0!</v>
      </c>
      <c r="H42" s="66"/>
      <c r="I42" s="66"/>
      <c r="J42" s="66"/>
      <c r="K42" s="66"/>
      <c r="L42" s="66"/>
      <c r="M42" s="66"/>
      <c r="N42" s="49" t="str">
        <f t="shared" si="1"/>
        <v>-</v>
      </c>
      <c r="O42" s="50" t="str">
        <f t="shared" si="5"/>
        <v>-</v>
      </c>
      <c r="P42" s="50" t="str">
        <f t="shared" si="2"/>
        <v>-</v>
      </c>
      <c r="S42" s="124"/>
      <c r="U42" s="57" t="str">
        <f>IF((H42+I42+J42+K42+L42+M42)&lt;&gt;0, MIN(O18, (G42/(H42+I42+J42+K42+L42+M42))*O17/100 ), "-")</f>
        <v>-</v>
      </c>
      <c r="V42" s="57" t="str">
        <f t="shared" si="3"/>
        <v>-</v>
      </c>
    </row>
    <row r="43" spans="1:22" s="3" customFormat="1" ht="43.5" customHeight="1">
      <c r="A43" s="124"/>
      <c r="C43" s="145" t="s">
        <v>38</v>
      </c>
      <c r="D43" s="145"/>
      <c r="E43" s="145"/>
      <c r="F43" s="145"/>
      <c r="G43" s="145"/>
      <c r="H43" s="145"/>
      <c r="I43" s="145"/>
      <c r="J43" s="145"/>
      <c r="K43" s="146"/>
      <c r="L43" s="143" t="s">
        <v>52</v>
      </c>
      <c r="M43" s="144"/>
      <c r="N43" s="15">
        <f>SUM(N24:N42)</f>
        <v>0</v>
      </c>
      <c r="O43" s="10" t="s">
        <v>19</v>
      </c>
      <c r="P43" s="51">
        <f>SUM(P24:P42)</f>
        <v>0</v>
      </c>
      <c r="S43" s="124"/>
      <c r="U43" s="4"/>
    </row>
    <row r="44" spans="1:22" ht="17.25" customHeight="1">
      <c r="A44" s="124"/>
      <c r="I44" s="97"/>
      <c r="J44" s="123" t="s">
        <v>39</v>
      </c>
      <c r="K44" s="123"/>
      <c r="L44" s="123"/>
      <c r="M44" s="123"/>
      <c r="N44" s="123"/>
      <c r="O44" s="123"/>
      <c r="P44" s="123"/>
      <c r="S44" s="124"/>
    </row>
    <row r="45" spans="1:22" s="28" customFormat="1" ht="14.25" customHeight="1">
      <c r="A45" s="124"/>
      <c r="C45" s="99" t="s">
        <v>82</v>
      </c>
      <c r="D45" s="99"/>
      <c r="E45" s="100" t="s">
        <v>83</v>
      </c>
      <c r="F45" s="99"/>
      <c r="G45" s="99"/>
      <c r="H45" s="99" t="s">
        <v>84</v>
      </c>
      <c r="K45" s="81"/>
      <c r="L45" s="81"/>
      <c r="M45" s="81"/>
      <c r="N45" s="81"/>
      <c r="O45" s="81"/>
      <c r="P45" s="81"/>
      <c r="S45" s="124"/>
    </row>
    <row r="46" spans="1:22" ht="20.25">
      <c r="A46" s="124"/>
      <c r="C46" s="43" t="s">
        <v>15</v>
      </c>
      <c r="D46" s="41"/>
      <c r="E46" s="42"/>
      <c r="F46" s="42"/>
      <c r="G46" s="42"/>
      <c r="H46" s="42"/>
      <c r="I46" s="42"/>
      <c r="J46" s="42"/>
      <c r="S46" s="124"/>
    </row>
    <row r="47" spans="1:22" ht="15.95" customHeight="1">
      <c r="A47" s="124"/>
      <c r="S47" s="124"/>
    </row>
    <row r="48" spans="1:22" ht="15.95" customHeight="1">
      <c r="A48" s="124"/>
      <c r="D48" s="44" t="s">
        <v>40</v>
      </c>
      <c r="E48" s="44"/>
      <c r="F48" s="44"/>
      <c r="G48" s="44"/>
      <c r="H48" s="44">
        <f>F4</f>
        <v>0</v>
      </c>
      <c r="I48" s="44"/>
      <c r="J48" s="44">
        <f>K4</f>
        <v>2020</v>
      </c>
      <c r="K48" s="44"/>
      <c r="L48" s="44"/>
      <c r="M48" s="44"/>
      <c r="N48" s="44"/>
      <c r="S48" s="124"/>
    </row>
    <row r="49" spans="1:19" ht="15" customHeight="1">
      <c r="A49" s="124"/>
      <c r="C49" s="5"/>
      <c r="D49" s="131" t="s">
        <v>20</v>
      </c>
      <c r="E49" s="132"/>
      <c r="F49" s="132"/>
      <c r="G49" s="132"/>
      <c r="H49" s="132"/>
      <c r="I49" s="132"/>
      <c r="J49" s="132"/>
      <c r="K49" s="132"/>
      <c r="L49" s="132"/>
      <c r="M49" s="133"/>
      <c r="N49" s="48">
        <f>N50+N51+N52+N53+N54+N55</f>
        <v>21</v>
      </c>
      <c r="S49" s="124"/>
    </row>
    <row r="50" spans="1:19" ht="15" customHeight="1">
      <c r="A50" s="124"/>
      <c r="C50" s="5"/>
      <c r="D50" s="45" t="s">
        <v>17</v>
      </c>
      <c r="E50" s="52"/>
      <c r="F50" s="69"/>
      <c r="G50" s="52"/>
      <c r="H50" s="52"/>
      <c r="I50" s="52"/>
      <c r="J50" s="52"/>
      <c r="K50" s="52"/>
      <c r="L50" s="52"/>
      <c r="M50" s="53"/>
      <c r="N50" s="48">
        <f>SUMPRODUCT(E23:E42,H23:H42)</f>
        <v>14</v>
      </c>
      <c r="S50" s="124"/>
    </row>
    <row r="51" spans="1:19" ht="15.95" customHeight="1">
      <c r="A51" s="124"/>
      <c r="C51" s="5"/>
      <c r="D51" s="128" t="s">
        <v>10</v>
      </c>
      <c r="E51" s="46" t="s">
        <v>14</v>
      </c>
      <c r="F51" s="46"/>
      <c r="G51" s="46"/>
      <c r="H51" s="46"/>
      <c r="I51" s="46"/>
      <c r="J51" s="46"/>
      <c r="K51" s="46"/>
      <c r="L51" s="46"/>
      <c r="M51" s="47"/>
      <c r="N51" s="48">
        <f>SUMPRODUCT(E23:E42,I23:I42)</f>
        <v>7</v>
      </c>
      <c r="S51" s="124"/>
    </row>
    <row r="52" spans="1:19">
      <c r="A52" s="124"/>
      <c r="C52" s="5"/>
      <c r="D52" s="129"/>
      <c r="E52" s="46" t="s">
        <v>11</v>
      </c>
      <c r="F52" s="46"/>
      <c r="G52" s="46"/>
      <c r="H52" s="46"/>
      <c r="I52" s="46"/>
      <c r="J52" s="46"/>
      <c r="K52" s="46"/>
      <c r="L52" s="46"/>
      <c r="M52" s="47"/>
      <c r="N52" s="48">
        <f>SUMPRODUCT(E23:E42,J23:J42)</f>
        <v>0</v>
      </c>
      <c r="S52" s="124"/>
    </row>
    <row r="53" spans="1:19">
      <c r="A53" s="124"/>
      <c r="C53" s="5"/>
      <c r="D53" s="129"/>
      <c r="E53" s="46" t="s">
        <v>13</v>
      </c>
      <c r="F53" s="46"/>
      <c r="G53" s="46"/>
      <c r="H53" s="46"/>
      <c r="I53" s="46"/>
      <c r="J53" s="46"/>
      <c r="K53" s="46"/>
      <c r="L53" s="46"/>
      <c r="M53" s="47"/>
      <c r="N53" s="48">
        <f>SUMPRODUCT(E23:E42,K23:K42)</f>
        <v>0</v>
      </c>
      <c r="S53" s="124"/>
    </row>
    <row r="54" spans="1:19">
      <c r="A54" s="124"/>
      <c r="C54" s="5"/>
      <c r="D54" s="130"/>
      <c r="E54" s="125" t="s">
        <v>12</v>
      </c>
      <c r="F54" s="126"/>
      <c r="G54" s="126"/>
      <c r="H54" s="126"/>
      <c r="I54" s="126"/>
      <c r="J54" s="126"/>
      <c r="K54" s="126"/>
      <c r="L54" s="126"/>
      <c r="M54" s="127"/>
      <c r="N54" s="48">
        <f>SUMPRODUCT(E23:E42,L23:L42)</f>
        <v>0</v>
      </c>
      <c r="S54" s="124"/>
    </row>
    <row r="55" spans="1:19" ht="17.100000000000001" customHeight="1">
      <c r="A55" s="124"/>
      <c r="C55" s="5"/>
      <c r="D55" s="134" t="s">
        <v>21</v>
      </c>
      <c r="E55" s="135"/>
      <c r="F55" s="70"/>
      <c r="G55" s="52"/>
      <c r="H55" s="52"/>
      <c r="I55" s="52"/>
      <c r="J55" s="52"/>
      <c r="K55" s="52"/>
      <c r="L55" s="52"/>
      <c r="M55" s="53"/>
      <c r="N55" s="48">
        <f>SUMPRODUCT(E23:E42,M23:M42)</f>
        <v>0</v>
      </c>
      <c r="S55" s="124"/>
    </row>
    <row r="56" spans="1:19">
      <c r="A56" s="124"/>
      <c r="C56" s="5"/>
      <c r="D56" s="131" t="s">
        <v>9</v>
      </c>
      <c r="E56" s="132"/>
      <c r="F56" s="132"/>
      <c r="G56" s="132"/>
      <c r="H56" s="132"/>
      <c r="I56" s="132"/>
      <c r="J56" s="132"/>
      <c r="K56" s="132"/>
      <c r="L56" s="132"/>
      <c r="M56" s="133"/>
      <c r="N56" s="67">
        <f>P43</f>
        <v>0</v>
      </c>
      <c r="S56" s="124"/>
    </row>
    <row r="57" spans="1:19" ht="9" customHeight="1">
      <c r="A57" s="124"/>
      <c r="S57" s="124"/>
    </row>
    <row r="58" spans="1:19" ht="30.75" customHeight="1">
      <c r="A58" s="124"/>
      <c r="C58" s="142" t="s">
        <v>62</v>
      </c>
      <c r="D58" s="142"/>
      <c r="E58" s="142"/>
      <c r="F58" s="142"/>
      <c r="G58" s="142"/>
      <c r="H58" s="142"/>
      <c r="I58" s="142"/>
      <c r="J58" s="142"/>
      <c r="K58" s="142"/>
      <c r="L58" s="142"/>
      <c r="M58" s="142"/>
      <c r="N58" s="142"/>
      <c r="O58" s="142"/>
      <c r="P58" s="142"/>
      <c r="Q58" s="6"/>
      <c r="S58" s="124"/>
    </row>
    <row r="59" spans="1:19" ht="21">
      <c r="A59" s="124"/>
      <c r="C59" s="119" t="str">
        <f>CONCATENATE('informations-collectivite'!E5)</f>
        <v>https://cclmhd.taxesejour.fr/</v>
      </c>
      <c r="D59" s="119"/>
      <c r="E59" s="119"/>
      <c r="F59" s="119"/>
      <c r="G59" s="119"/>
      <c r="H59" s="119"/>
      <c r="I59" s="119"/>
      <c r="J59" s="119"/>
      <c r="K59" s="119"/>
      <c r="L59" s="119"/>
      <c r="M59" s="119"/>
      <c r="N59" s="119"/>
      <c r="O59" s="119"/>
      <c r="P59" s="119"/>
      <c r="Q59" s="6"/>
      <c r="S59" s="124"/>
    </row>
    <row r="60" spans="1:19" ht="11.25" customHeight="1">
      <c r="A60" s="124"/>
      <c r="C60" s="1"/>
      <c r="D60" s="1"/>
      <c r="E60" s="1"/>
      <c r="F60" s="1"/>
      <c r="G60" s="1"/>
      <c r="H60" s="1"/>
      <c r="I60" s="1"/>
      <c r="J60" s="1"/>
      <c r="K60" s="1"/>
      <c r="S60" s="124"/>
    </row>
    <row r="61" spans="1:19" ht="9.75" customHeight="1">
      <c r="A61" s="124"/>
      <c r="B61" s="33"/>
      <c r="C61" s="33"/>
      <c r="D61" s="33"/>
      <c r="E61" s="33"/>
      <c r="F61" s="33"/>
      <c r="G61" s="33"/>
      <c r="H61" s="33"/>
      <c r="I61" s="33"/>
      <c r="J61" s="33"/>
      <c r="K61" s="33"/>
      <c r="L61" s="33"/>
      <c r="M61" s="33"/>
      <c r="N61" s="33"/>
      <c r="O61" s="33"/>
      <c r="P61" s="33"/>
      <c r="Q61" s="33"/>
      <c r="R61" s="33"/>
      <c r="S61" s="124"/>
    </row>
    <row r="62" spans="1:19" ht="3" hidden="1" customHeight="1">
      <c r="A62" s="124"/>
      <c r="B62" s="74"/>
      <c r="C62" s="79" t="str">
        <f>CONCATENATE('informations-collectivite'!E5)</f>
        <v>https://cclmhd.taxesejour.fr/</v>
      </c>
      <c r="D62" s="79"/>
      <c r="E62" s="79"/>
      <c r="F62" s="79"/>
      <c r="G62" s="79"/>
      <c r="H62" s="79"/>
      <c r="I62" s="79"/>
      <c r="J62" s="79"/>
      <c r="K62" s="79"/>
      <c r="L62" s="79"/>
      <c r="M62" s="79"/>
      <c r="N62" s="79"/>
      <c r="O62" s="79"/>
      <c r="P62" s="79"/>
      <c r="Q62" s="79"/>
      <c r="R62" s="74"/>
      <c r="S62" s="124"/>
    </row>
    <row r="63" spans="1:19" ht="21" customHeight="1">
      <c r="A63" s="124"/>
      <c r="B63" s="74"/>
      <c r="C63" s="141" t="str">
        <f>CONCATENATE('informations-collectivite'!E5)</f>
        <v>https://cclmhd.taxesejour.fr/</v>
      </c>
      <c r="D63" s="141"/>
      <c r="E63" s="141"/>
      <c r="F63" s="141"/>
      <c r="G63" s="141"/>
      <c r="H63" s="141"/>
      <c r="I63" s="141"/>
      <c r="J63" s="141"/>
      <c r="K63" s="141"/>
      <c r="L63" s="141"/>
      <c r="M63" s="141"/>
      <c r="N63" s="141"/>
      <c r="O63" s="141"/>
      <c r="P63" s="141"/>
      <c r="Q63" s="79"/>
      <c r="R63" s="74"/>
      <c r="S63" s="124"/>
    </row>
    <row r="64" spans="1:19" ht="7.5" customHeight="1">
      <c r="A64" s="124"/>
      <c r="B64" s="74"/>
      <c r="C64" s="79"/>
      <c r="D64" s="79"/>
      <c r="E64" s="79"/>
      <c r="F64" s="79"/>
      <c r="G64" s="79"/>
      <c r="H64" s="79"/>
      <c r="I64" s="79"/>
      <c r="J64" s="79"/>
      <c r="K64" s="79"/>
      <c r="L64" s="79"/>
      <c r="M64" s="79"/>
      <c r="N64" s="79"/>
      <c r="O64" s="79"/>
      <c r="P64" s="79"/>
      <c r="Q64" s="79"/>
      <c r="R64" s="74"/>
      <c r="S64" s="124"/>
    </row>
    <row r="65" spans="1:19" ht="1.5" customHeight="1">
      <c r="A65" s="124"/>
      <c r="B65" s="78"/>
      <c r="C65" s="78"/>
      <c r="D65" s="78"/>
      <c r="E65" s="78"/>
      <c r="F65" s="78"/>
      <c r="G65" s="78"/>
      <c r="H65" s="78"/>
      <c r="I65" s="78"/>
      <c r="J65" s="78"/>
      <c r="K65" s="78"/>
      <c r="L65" s="78"/>
      <c r="M65" s="78"/>
      <c r="N65" s="78"/>
      <c r="O65" s="78"/>
      <c r="P65" s="78"/>
      <c r="Q65" s="78"/>
      <c r="R65" s="78"/>
      <c r="S65" s="124"/>
    </row>
    <row r="66" spans="1:19">
      <c r="A66" s="124"/>
      <c r="B66" s="13"/>
      <c r="C66" s="13"/>
      <c r="D66" s="13"/>
      <c r="E66" s="13"/>
      <c r="F66" s="13"/>
      <c r="G66" s="13"/>
      <c r="H66" s="13"/>
      <c r="I66" s="13"/>
      <c r="J66" s="13"/>
      <c r="K66" s="13"/>
      <c r="L66" s="13"/>
      <c r="M66" s="13"/>
      <c r="N66" s="13"/>
      <c r="O66" s="13"/>
      <c r="P66" s="13"/>
      <c r="Q66" s="13"/>
      <c r="R66" s="13"/>
      <c r="S66" s="124"/>
    </row>
    <row r="67" spans="1:19">
      <c r="A67" s="124"/>
      <c r="B67" s="124"/>
      <c r="C67" s="124"/>
      <c r="D67" s="124"/>
      <c r="E67" s="124"/>
      <c r="F67" s="124"/>
      <c r="G67" s="124"/>
      <c r="H67" s="124"/>
      <c r="I67" s="124"/>
      <c r="J67" s="124"/>
      <c r="K67" s="124"/>
      <c r="L67" s="124"/>
      <c r="M67" s="124"/>
      <c r="N67" s="124"/>
      <c r="O67" s="124"/>
      <c r="P67" s="124"/>
      <c r="Q67" s="124"/>
      <c r="R67" s="124"/>
      <c r="S67" s="124"/>
    </row>
  </sheetData>
  <mergeCells count="35">
    <mergeCell ref="C10:P10"/>
    <mergeCell ref="F4:H4"/>
    <mergeCell ref="C5:P5"/>
    <mergeCell ref="N3:P3"/>
    <mergeCell ref="C63:P63"/>
    <mergeCell ref="C58:P58"/>
    <mergeCell ref="S2:S66"/>
    <mergeCell ref="A67:S67"/>
    <mergeCell ref="L43:M43"/>
    <mergeCell ref="C43:K43"/>
    <mergeCell ref="M11:P11"/>
    <mergeCell ref="C12:E12"/>
    <mergeCell ref="C7:P7"/>
    <mergeCell ref="C8:P8"/>
    <mergeCell ref="C9:P9"/>
    <mergeCell ref="H15:M15"/>
    <mergeCell ref="C11:E11"/>
    <mergeCell ref="G11:I11"/>
    <mergeCell ref="K11:L11"/>
    <mergeCell ref="C59:P59"/>
    <mergeCell ref="C17:N17"/>
    <mergeCell ref="J44:P44"/>
    <mergeCell ref="A1:A66"/>
    <mergeCell ref="E54:M54"/>
    <mergeCell ref="D51:D54"/>
    <mergeCell ref="D56:M56"/>
    <mergeCell ref="D55:E55"/>
    <mergeCell ref="C13:E13"/>
    <mergeCell ref="G12:P12"/>
    <mergeCell ref="G13:P13"/>
    <mergeCell ref="K14:L14"/>
    <mergeCell ref="D14:G14"/>
    <mergeCell ref="D15:G15"/>
    <mergeCell ref="D49:M49"/>
    <mergeCell ref="E2:P2"/>
  </mergeCells>
  <dataValidations count="4">
    <dataValidation allowBlank="1" showErrorMessage="1" promptTitle="Carte SNCF" prompt="Sélectionnez le type de réduction présenté" sqref="J21:J22" xr:uid="{00000000-0002-0000-0200-000000000000}"/>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K21:L22" xr:uid="{00000000-0002-0000-0200-000001000000}"/>
    <dataValidation allowBlank="1" showInputMessage="1" showErrorMessage="1" promptTitle="Nombre de lits" sqref="D14:D15" xr:uid="{00000000-0002-0000-0200-000002000000}"/>
    <dataValidation type="whole" allowBlank="1" showInputMessage="1" showErrorMessage="1" errorTitle="Nb entier svp" promptTitle="Nb de lits" sqref="H14" xr:uid="{00000000-0002-0000-0200-000003000000}">
      <formula1>0</formula1>
      <formula2>10000</formula2>
    </dataValidation>
  </dataValidations>
  <pageMargins left="0.23622047244094491" right="0.23622047244094491" top="0.19685039370078741" bottom="0.59055118110236227" header="0.11811023622047245" footer="0.11811023622047245"/>
  <pageSetup paperSize="69" scale="47" fitToHeight="0" orientation="portrait" r:id="rId1"/>
  <headerFooter scaleWithDoc="0" alignWithMargins="0"/>
  <rowBreaks count="1" manualBreakCount="1">
    <brk id="4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4000000}">
          <x14:formula1>
            <xm:f>Donnees!$A$37:$A$49</xm:f>
          </x14:formula1>
          <xm:sqref>F4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64"/>
  <sheetViews>
    <sheetView topLeftCell="A20" zoomScale="124" zoomScaleNormal="124" workbookViewId="0">
      <selection activeCell="N3" sqref="N3:P3"/>
    </sheetView>
  </sheetViews>
  <sheetFormatPr baseColWidth="10" defaultRowHeight="15.75"/>
  <cols>
    <col min="1" max="1" width="7" customWidth="1"/>
    <col min="2" max="2" width="4.625" customWidth="1"/>
    <col min="4" max="4" width="12" customWidth="1"/>
    <col min="6" max="6" width="12.75" customWidth="1"/>
    <col min="7" max="7" width="7.25" customWidth="1"/>
    <col min="8" max="8" width="18.25" customWidth="1"/>
    <col min="9" max="9" width="13.375" customWidth="1"/>
    <col min="10" max="10" width="16.375" customWidth="1"/>
    <col min="11" max="11" width="13.125" customWidth="1"/>
    <col min="12" max="12" width="18.125" customWidth="1"/>
    <col min="13" max="13" width="13.5" hidden="1" customWidth="1"/>
    <col min="14" max="14" width="15.125" customWidth="1"/>
    <col min="15" max="15" width="14" customWidth="1"/>
    <col min="16" max="16" width="15.25" customWidth="1"/>
    <col min="17" max="17" width="3.875" customWidth="1"/>
    <col min="18" max="18" width="13" customWidth="1"/>
    <col min="19" max="19" width="7.625" customWidth="1"/>
    <col min="20" max="20" width="10.875" customWidth="1"/>
    <col min="21" max="21" width="7.875" customWidth="1"/>
    <col min="22" max="22" width="19.375" customWidth="1"/>
    <col min="23" max="23" width="3" customWidth="1"/>
  </cols>
  <sheetData>
    <row r="1" spans="1:19" ht="18" customHeight="1">
      <c r="A1" s="124"/>
      <c r="B1" s="9"/>
      <c r="D1" s="68"/>
      <c r="E1" s="68" t="s">
        <v>53</v>
      </c>
      <c r="F1" s="68"/>
      <c r="G1" s="68"/>
      <c r="H1" s="68"/>
      <c r="I1" s="68"/>
      <c r="J1" s="68"/>
      <c r="K1" s="68"/>
      <c r="L1" s="68"/>
      <c r="M1" s="68"/>
      <c r="N1" s="68"/>
      <c r="O1" s="68"/>
      <c r="P1" s="68" t="s">
        <v>59</v>
      </c>
      <c r="Q1" s="9"/>
      <c r="R1" s="9"/>
      <c r="S1" s="9"/>
    </row>
    <row r="2" spans="1:19" ht="1.5" customHeight="1">
      <c r="A2" s="124"/>
      <c r="E2" s="140"/>
      <c r="F2" s="140"/>
      <c r="G2" s="140"/>
      <c r="H2" s="140"/>
      <c r="I2" s="140"/>
      <c r="J2" s="140"/>
      <c r="K2" s="140"/>
      <c r="L2" s="140"/>
      <c r="M2" s="140"/>
      <c r="N2" s="140"/>
      <c r="O2" s="140"/>
      <c r="P2" s="140"/>
      <c r="S2" s="124"/>
    </row>
    <row r="3" spans="1:19" s="2" customFormat="1" ht="21">
      <c r="A3" s="124"/>
      <c r="E3" s="76" t="s">
        <v>54</v>
      </c>
      <c r="F3" s="76"/>
      <c r="G3" s="76"/>
      <c r="H3" s="76"/>
      <c r="I3" s="76"/>
      <c r="J3" s="76"/>
      <c r="K3" s="177" t="s">
        <v>99</v>
      </c>
      <c r="L3" s="75"/>
      <c r="M3" s="75"/>
      <c r="N3" s="157" t="s">
        <v>90</v>
      </c>
      <c r="O3" s="157"/>
      <c r="P3" s="157"/>
      <c r="Q3" s="77"/>
      <c r="S3" s="124"/>
    </row>
    <row r="4" spans="1:19" ht="23.25">
      <c r="A4" s="124"/>
      <c r="C4" s="13"/>
      <c r="D4" s="13"/>
      <c r="E4" s="40" t="s">
        <v>37</v>
      </c>
      <c r="F4" s="154"/>
      <c r="G4" s="154"/>
      <c r="H4" s="154"/>
      <c r="J4" s="89" t="s">
        <v>6</v>
      </c>
      <c r="K4" s="39">
        <v>2020</v>
      </c>
      <c r="S4" s="124"/>
    </row>
    <row r="5" spans="1:19" ht="15.75" customHeight="1">
      <c r="A5" s="124"/>
      <c r="C5" s="155" t="s">
        <v>65</v>
      </c>
      <c r="D5" s="155"/>
      <c r="E5" s="155"/>
      <c r="F5" s="155"/>
      <c r="G5" s="155"/>
      <c r="H5" s="155"/>
      <c r="I5" s="155"/>
      <c r="J5" s="155"/>
      <c r="K5" s="155"/>
      <c r="L5" s="155"/>
      <c r="M5" s="155"/>
      <c r="N5" s="155"/>
      <c r="O5" s="155"/>
      <c r="P5" s="155"/>
      <c r="Q5" s="1"/>
      <c r="R5" s="1"/>
      <c r="S5" s="124"/>
    </row>
    <row r="6" spans="1:19" ht="4.5" customHeight="1">
      <c r="A6" s="124"/>
      <c r="C6" s="16"/>
      <c r="D6" s="4"/>
      <c r="H6" s="14"/>
      <c r="I6" s="14"/>
      <c r="J6" s="14"/>
      <c r="K6" s="14"/>
      <c r="L6" s="14"/>
      <c r="M6" s="14"/>
      <c r="N6" s="14"/>
      <c r="O6" s="14"/>
      <c r="P6" s="14"/>
      <c r="S6" s="124"/>
    </row>
    <row r="7" spans="1:19" s="7" customFormat="1">
      <c r="A7" s="124"/>
      <c r="C7" s="148" t="s">
        <v>41</v>
      </c>
      <c r="D7" s="148"/>
      <c r="E7" s="148"/>
      <c r="F7" s="148"/>
      <c r="G7" s="148"/>
      <c r="H7" s="148"/>
      <c r="I7" s="148"/>
      <c r="J7" s="148"/>
      <c r="K7" s="148"/>
      <c r="L7" s="148"/>
      <c r="M7" s="148"/>
      <c r="N7" s="148"/>
      <c r="O7" s="148"/>
      <c r="P7" s="148"/>
      <c r="S7" s="124"/>
    </row>
    <row r="8" spans="1:19" s="7" customFormat="1">
      <c r="A8" s="124"/>
      <c r="C8" s="149" t="s">
        <v>42</v>
      </c>
      <c r="D8" s="149"/>
      <c r="E8" s="149"/>
      <c r="F8" s="149"/>
      <c r="G8" s="149"/>
      <c r="H8" s="149"/>
      <c r="I8" s="149"/>
      <c r="J8" s="149"/>
      <c r="K8" s="149"/>
      <c r="L8" s="149"/>
      <c r="M8" s="149"/>
      <c r="N8" s="149"/>
      <c r="O8" s="149"/>
      <c r="P8" s="149"/>
      <c r="S8" s="124"/>
    </row>
    <row r="9" spans="1:19">
      <c r="A9" s="124"/>
      <c r="C9" s="150" t="s">
        <v>81</v>
      </c>
      <c r="D9" s="149"/>
      <c r="E9" s="149"/>
      <c r="F9" s="149"/>
      <c r="G9" s="149"/>
      <c r="H9" s="149"/>
      <c r="I9" s="149"/>
      <c r="J9" s="149"/>
      <c r="K9" s="149"/>
      <c r="L9" s="149"/>
      <c r="M9" s="149"/>
      <c r="N9" s="149"/>
      <c r="O9" s="149"/>
      <c r="P9" s="149"/>
      <c r="S9" s="124"/>
    </row>
    <row r="10" spans="1:19" ht="4.5" customHeight="1">
      <c r="A10" s="124"/>
      <c r="C10" s="149"/>
      <c r="D10" s="149"/>
      <c r="E10" s="149"/>
      <c r="F10" s="149"/>
      <c r="G10" s="149"/>
      <c r="H10" s="149"/>
      <c r="I10" s="149"/>
      <c r="J10" s="149"/>
      <c r="K10" s="149"/>
      <c r="L10" s="149"/>
      <c r="M10" s="149"/>
      <c r="N10" s="149"/>
      <c r="O10" s="149"/>
      <c r="P10" s="149"/>
      <c r="S10" s="124"/>
    </row>
    <row r="11" spans="1:19" ht="33" customHeight="1">
      <c r="A11" s="124"/>
      <c r="C11" s="152" t="s">
        <v>87</v>
      </c>
      <c r="D11" s="152"/>
      <c r="E11" s="152"/>
      <c r="F11" s="105"/>
      <c r="G11" s="153"/>
      <c r="H11" s="153"/>
      <c r="I11" s="153"/>
      <c r="J11" s="9"/>
      <c r="K11" s="152" t="s">
        <v>2</v>
      </c>
      <c r="L11" s="152"/>
      <c r="M11" s="147"/>
      <c r="N11" s="147"/>
      <c r="O11" s="147"/>
      <c r="P11" s="147"/>
      <c r="S11" s="124"/>
    </row>
    <row r="12" spans="1:19" ht="23.1" customHeight="1">
      <c r="A12" s="124"/>
      <c r="C12" s="136" t="s">
        <v>88</v>
      </c>
      <c r="D12" s="136"/>
      <c r="E12" s="136"/>
      <c r="F12" s="104"/>
      <c r="G12" s="137"/>
      <c r="H12" s="137"/>
      <c r="I12" s="137"/>
      <c r="J12" s="137"/>
      <c r="K12" s="137"/>
      <c r="L12" s="137"/>
      <c r="M12" s="137"/>
      <c r="N12" s="137"/>
      <c r="O12" s="137"/>
      <c r="P12" s="137"/>
      <c r="S12" s="124"/>
    </row>
    <row r="13" spans="1:19" ht="23.1" customHeight="1">
      <c r="A13" s="124"/>
      <c r="C13" s="136" t="s">
        <v>3</v>
      </c>
      <c r="D13" s="136"/>
      <c r="E13" s="136"/>
      <c r="F13" s="104"/>
      <c r="G13" s="138"/>
      <c r="H13" s="138"/>
      <c r="I13" s="138"/>
      <c r="J13" s="138"/>
      <c r="K13" s="138"/>
      <c r="L13" s="138"/>
      <c r="M13" s="138"/>
      <c r="N13" s="138"/>
      <c r="O13" s="138"/>
      <c r="P13" s="138"/>
      <c r="Q13" s="9"/>
      <c r="R13" s="9"/>
      <c r="S13" s="124"/>
    </row>
    <row r="14" spans="1:19" ht="18.75">
      <c r="A14" s="124"/>
      <c r="D14" s="136" t="s">
        <v>4</v>
      </c>
      <c r="E14" s="136"/>
      <c r="F14" s="136"/>
      <c r="G14" s="136"/>
      <c r="H14" s="35"/>
      <c r="I14" s="38"/>
      <c r="K14" s="139" t="s">
        <v>5</v>
      </c>
      <c r="L14" s="139"/>
      <c r="M14" s="36"/>
      <c r="N14" s="37"/>
      <c r="O14" s="37"/>
      <c r="P14" s="37"/>
      <c r="Q14" s="9"/>
      <c r="R14" s="9"/>
      <c r="S14" s="124"/>
    </row>
    <row r="15" spans="1:19" ht="18.75">
      <c r="A15" s="124"/>
      <c r="D15" s="136" t="s">
        <v>36</v>
      </c>
      <c r="E15" s="136"/>
      <c r="F15" s="136"/>
      <c r="G15" s="136"/>
      <c r="H15" s="151"/>
      <c r="I15" s="151"/>
      <c r="J15" s="151"/>
      <c r="K15" s="151"/>
      <c r="L15" s="151"/>
      <c r="M15" s="151"/>
      <c r="N15" s="37"/>
      <c r="O15" s="37"/>
      <c r="P15" s="37"/>
      <c r="S15" s="124"/>
    </row>
    <row r="16" spans="1:19" ht="5.25" customHeight="1">
      <c r="A16" s="124"/>
      <c r="M16" s="28"/>
      <c r="N16" s="28"/>
      <c r="O16" s="28"/>
      <c r="P16" s="28"/>
      <c r="S16" s="124"/>
    </row>
    <row r="17" spans="1:22" ht="27" customHeight="1">
      <c r="A17" s="124"/>
      <c r="C17" s="120" t="s">
        <v>67</v>
      </c>
      <c r="D17" s="121"/>
      <c r="E17" s="121"/>
      <c r="F17" s="121"/>
      <c r="G17" s="121"/>
      <c r="H17" s="121"/>
      <c r="I17" s="121"/>
      <c r="J17" s="121"/>
      <c r="K17" s="121"/>
      <c r="L17" s="121"/>
      <c r="M17" s="121"/>
      <c r="N17" s="122"/>
      <c r="O17" s="31">
        <v>3</v>
      </c>
      <c r="P17" s="12" t="s">
        <v>7</v>
      </c>
      <c r="S17" s="124"/>
    </row>
    <row r="18" spans="1:22">
      <c r="A18" s="124"/>
      <c r="C18" s="83"/>
      <c r="D18" s="84"/>
      <c r="E18" s="84"/>
      <c r="F18" s="84"/>
      <c r="G18" s="84"/>
      <c r="H18" s="83"/>
      <c r="I18" s="84"/>
      <c r="J18" s="83"/>
      <c r="K18" s="82" t="s">
        <v>86</v>
      </c>
      <c r="L18" s="85"/>
      <c r="M18" s="85"/>
      <c r="N18" s="11"/>
      <c r="O18" s="32">
        <v>1.75</v>
      </c>
      <c r="P18" s="11" t="s">
        <v>8</v>
      </c>
      <c r="S18" s="124"/>
    </row>
    <row r="19" spans="1:22" s="8" customFormat="1" ht="5.25" customHeight="1">
      <c r="A19" s="124"/>
      <c r="C19"/>
      <c r="D19"/>
      <c r="E19"/>
      <c r="F19"/>
      <c r="G19"/>
      <c r="H19"/>
      <c r="I19"/>
      <c r="J19"/>
      <c r="K19"/>
      <c r="L19"/>
      <c r="M19"/>
      <c r="N19"/>
      <c r="O19"/>
      <c r="P19"/>
      <c r="S19" s="124"/>
    </row>
    <row r="20" spans="1:22" s="86" customFormat="1" ht="12.95" customHeight="1">
      <c r="A20" s="124"/>
      <c r="E20" s="96" t="s">
        <v>69</v>
      </c>
      <c r="F20" s="96" t="s">
        <v>70</v>
      </c>
      <c r="G20" s="96" t="s">
        <v>71</v>
      </c>
      <c r="H20" s="96" t="s">
        <v>72</v>
      </c>
      <c r="I20" s="96" t="s">
        <v>73</v>
      </c>
      <c r="J20" s="96" t="s">
        <v>74</v>
      </c>
      <c r="K20" s="96" t="s">
        <v>75</v>
      </c>
      <c r="L20" s="96" t="s">
        <v>76</v>
      </c>
      <c r="M20" s="96"/>
      <c r="N20" s="96" t="s">
        <v>77</v>
      </c>
      <c r="O20" s="96" t="s">
        <v>78</v>
      </c>
      <c r="P20" s="96" t="s">
        <v>79</v>
      </c>
      <c r="S20" s="124"/>
    </row>
    <row r="21" spans="1:22" s="4" customFormat="1" ht="45" customHeight="1">
      <c r="A21" s="124"/>
      <c r="C21" s="80" t="s">
        <v>0</v>
      </c>
      <c r="D21" s="80" t="s">
        <v>1</v>
      </c>
      <c r="E21" s="91" t="s">
        <v>66</v>
      </c>
      <c r="F21" s="91" t="s">
        <v>56</v>
      </c>
      <c r="G21" s="92" t="s">
        <v>16</v>
      </c>
      <c r="H21" s="91" t="s">
        <v>92</v>
      </c>
      <c r="I21" s="93" t="s">
        <v>91</v>
      </c>
      <c r="J21" s="93" t="s">
        <v>68</v>
      </c>
      <c r="K21" s="93" t="s">
        <v>63</v>
      </c>
      <c r="L21" s="93" t="s">
        <v>64</v>
      </c>
      <c r="M21" s="91" t="s">
        <v>60</v>
      </c>
      <c r="N21" s="94" t="s">
        <v>97</v>
      </c>
      <c r="O21" s="95" t="s">
        <v>55</v>
      </c>
      <c r="P21" s="95" t="s">
        <v>18</v>
      </c>
      <c r="S21" s="124"/>
      <c r="U21" s="55" t="s">
        <v>44</v>
      </c>
      <c r="V21" s="56" t="s">
        <v>45</v>
      </c>
    </row>
    <row r="22" spans="1:22" s="86" customFormat="1" ht="12" customHeight="1" thickBot="1">
      <c r="A22" s="124"/>
      <c r="C22" s="161"/>
      <c r="D22" s="161"/>
      <c r="E22" s="162"/>
      <c r="F22" s="162"/>
      <c r="G22" s="163" t="s">
        <v>80</v>
      </c>
      <c r="H22" s="162"/>
      <c r="I22" s="162"/>
      <c r="J22" s="162"/>
      <c r="K22" s="162"/>
      <c r="L22" s="162"/>
      <c r="M22" s="162"/>
      <c r="N22" s="90" t="s">
        <v>93</v>
      </c>
      <c r="O22" s="90" t="s">
        <v>94</v>
      </c>
      <c r="P22" s="90" t="s">
        <v>96</v>
      </c>
      <c r="S22" s="124"/>
      <c r="U22" s="87" t="s">
        <v>44</v>
      </c>
      <c r="V22" s="88" t="s">
        <v>45</v>
      </c>
    </row>
    <row r="23" spans="1:22" ht="17.25" thickTop="1" thickBot="1">
      <c r="A23" s="124"/>
      <c r="B23" s="172" t="s">
        <v>98</v>
      </c>
      <c r="C23" s="173">
        <v>43831</v>
      </c>
      <c r="D23" s="173">
        <v>43838</v>
      </c>
      <c r="E23" s="174">
        <f>D23-C23</f>
        <v>7</v>
      </c>
      <c r="F23" s="174">
        <v>500</v>
      </c>
      <c r="G23" s="175">
        <f t="shared" ref="G23" si="0">F23/E23</f>
        <v>71.428571428571431</v>
      </c>
      <c r="H23" s="174">
        <v>2</v>
      </c>
      <c r="I23" s="174">
        <v>1</v>
      </c>
      <c r="J23" s="174"/>
      <c r="K23" s="174"/>
      <c r="L23" s="174"/>
      <c r="M23" s="174">
        <v>0</v>
      </c>
      <c r="N23" s="176">
        <f t="shared" ref="N23" si="1">IF((E23*H23)&lt;&gt;0, (E23*H23), "-")</f>
        <v>14</v>
      </c>
      <c r="O23" s="169">
        <f>V23</f>
        <v>0.71</v>
      </c>
      <c r="P23" s="170">
        <f t="shared" ref="P23" si="2">IF( AND(ISNUMBER(O23),ISNUMBER(N23)),  (O23*N23), "-")</f>
        <v>9.94</v>
      </c>
      <c r="S23" s="124"/>
      <c r="U23" s="57">
        <f>IF((H23+I23+J23+K23+L23+M23)&lt;&gt;0, MIN(O18, (G23/(H23+I23+J23+K23+L23+M23))*O17/100 ), "-")</f>
        <v>0.7142857142857143</v>
      </c>
      <c r="V23" s="57">
        <f t="shared" ref="V23:V39" si="3">IF(ISNUMBER(U23), ROUND(U23,2),"-")</f>
        <v>0.71</v>
      </c>
    </row>
    <row r="24" spans="1:22" ht="16.5" thickTop="1">
      <c r="A24" s="124"/>
      <c r="C24" s="164"/>
      <c r="D24" s="164"/>
      <c r="E24" s="165"/>
      <c r="F24" s="165"/>
      <c r="G24" s="166"/>
      <c r="H24" s="165"/>
      <c r="I24" s="165"/>
      <c r="J24" s="165"/>
      <c r="K24" s="165"/>
      <c r="L24" s="165"/>
      <c r="M24" s="165"/>
      <c r="N24" s="167"/>
      <c r="O24" s="168"/>
      <c r="P24" s="168"/>
      <c r="S24" s="124"/>
      <c r="U24" s="57" t="str">
        <f>IF((H24+I24+J24+K24+L24+M24)&lt;&gt;0, MIN(O18, (G24/(H24+I24+J24+K24+L24+M24))*O17/100 ), "-")</f>
        <v>-</v>
      </c>
      <c r="V24" s="57" t="str">
        <f t="shared" si="3"/>
        <v>-</v>
      </c>
    </row>
    <row r="25" spans="1:22">
      <c r="A25" s="124"/>
      <c r="C25" s="65"/>
      <c r="D25" s="65"/>
      <c r="E25" s="66"/>
      <c r="F25" s="66"/>
      <c r="G25" s="73"/>
      <c r="H25" s="66"/>
      <c r="I25" s="66"/>
      <c r="J25" s="66"/>
      <c r="K25" s="66"/>
      <c r="L25" s="66"/>
      <c r="M25" s="66"/>
      <c r="N25" s="49"/>
      <c r="O25" s="50"/>
      <c r="P25" s="50"/>
      <c r="S25" s="124"/>
      <c r="U25" s="57" t="str">
        <f>IF((H25+I25+J25+K25+L25+M25)&lt;&gt;0, MIN(O14, (G25/(H25+I25+J25+K25+L25+M25))*O13/100 ), "-")</f>
        <v>-</v>
      </c>
      <c r="V25" s="57" t="str">
        <f>IF(ISNUMBER(U25), ROUND(U25,2),"-")</f>
        <v>-</v>
      </c>
    </row>
    <row r="26" spans="1:22">
      <c r="A26" s="124"/>
      <c r="C26" s="65"/>
      <c r="D26" s="65"/>
      <c r="E26" s="66"/>
      <c r="F26" s="66"/>
      <c r="G26" s="73"/>
      <c r="H26" s="66"/>
      <c r="I26" s="66"/>
      <c r="J26" s="66"/>
      <c r="K26" s="66"/>
      <c r="L26" s="66"/>
      <c r="M26" s="66"/>
      <c r="N26" s="49"/>
      <c r="O26" s="50"/>
      <c r="P26" s="50"/>
      <c r="S26" s="124"/>
      <c r="U26" s="57" t="str">
        <f>IF((H26+I26+J26+K26+L26+M26)&lt;&gt;0, MIN(O15, (G26/(H26+I26+J26+K26+L26+M26))*O14/100 ), "-")</f>
        <v>-</v>
      </c>
      <c r="V26" s="57" t="str">
        <f t="shared" si="3"/>
        <v>-</v>
      </c>
    </row>
    <row r="27" spans="1:22">
      <c r="A27" s="124"/>
      <c r="C27" s="65"/>
      <c r="D27" s="65"/>
      <c r="E27" s="66"/>
      <c r="F27" s="66"/>
      <c r="G27" s="73"/>
      <c r="H27" s="66"/>
      <c r="I27" s="66"/>
      <c r="J27" s="66"/>
      <c r="K27" s="66"/>
      <c r="L27" s="66"/>
      <c r="M27" s="66"/>
      <c r="N27" s="49"/>
      <c r="O27" s="50"/>
      <c r="P27" s="50"/>
      <c r="S27" s="124"/>
      <c r="U27" s="57" t="str">
        <f>IF((H27+I27+J27+K27+L27+M27)&lt;&gt;0, MIN(O16, (G27/(H27+I27+J27+K27+L27+M27))*O15/100 ), "-")</f>
        <v>-</v>
      </c>
      <c r="V27" s="57" t="str">
        <f>IF(ISNUMBER(U27), ROUND(U27,2),"-")</f>
        <v>-</v>
      </c>
    </row>
    <row r="28" spans="1:22">
      <c r="A28" s="124"/>
      <c r="C28" s="65"/>
      <c r="D28" s="65"/>
      <c r="E28" s="66"/>
      <c r="F28" s="66"/>
      <c r="G28" s="73"/>
      <c r="H28" s="66"/>
      <c r="I28" s="66"/>
      <c r="J28" s="66"/>
      <c r="K28" s="66"/>
      <c r="L28" s="66"/>
      <c r="M28" s="66"/>
      <c r="N28" s="49"/>
      <c r="O28" s="50"/>
      <c r="P28" s="50"/>
      <c r="S28" s="124"/>
      <c r="U28" s="57" t="str">
        <f>IF((H28+I28+J28+K28+L28+M28)&lt;&gt;0, MIN(O16, (G28/(H28+I28+J28+K28+L28+M28))*O15/100 ), "-")</f>
        <v>-</v>
      </c>
      <c r="V28" s="57" t="str">
        <f>IF(ISNUMBER(U28), ROUND(U28,2),"-")</f>
        <v>-</v>
      </c>
    </row>
    <row r="29" spans="1:22">
      <c r="A29" s="124"/>
      <c r="C29" s="65"/>
      <c r="D29" s="65"/>
      <c r="E29" s="66"/>
      <c r="F29" s="66"/>
      <c r="G29" s="73"/>
      <c r="H29" s="66"/>
      <c r="I29" s="66"/>
      <c r="J29" s="66"/>
      <c r="K29" s="66"/>
      <c r="L29" s="66"/>
      <c r="M29" s="66"/>
      <c r="N29" s="49"/>
      <c r="O29" s="50"/>
      <c r="P29" s="50"/>
      <c r="S29" s="124"/>
      <c r="U29" s="57" t="str">
        <f>IF((H29+I29+J29+K29+L29+M29)&lt;&gt;0, MIN(O16, (G29/(H29+I29+J29+K29+L29+M29))*O15/100 ), "-")</f>
        <v>-</v>
      </c>
      <c r="V29" s="57" t="str">
        <f>IF(ISNUMBER(U29), ROUND(U29,2),"-")</f>
        <v>-</v>
      </c>
    </row>
    <row r="30" spans="1:22">
      <c r="A30" s="124"/>
      <c r="C30" s="65"/>
      <c r="D30" s="65"/>
      <c r="E30" s="66"/>
      <c r="F30" s="66"/>
      <c r="G30" s="73"/>
      <c r="H30" s="66"/>
      <c r="I30" s="66"/>
      <c r="J30" s="66"/>
      <c r="K30" s="66"/>
      <c r="L30" s="66"/>
      <c r="M30" s="66"/>
      <c r="N30" s="49"/>
      <c r="O30" s="50"/>
      <c r="P30" s="50"/>
      <c r="S30" s="124"/>
      <c r="U30" s="57" t="str">
        <f>IF((H30+I30+J30+K30+L30+M30)&lt;&gt;0, MIN(O17, (G30/(H30+I30+J30+K30+L30+M30))*O16/100 ), "-")</f>
        <v>-</v>
      </c>
      <c r="V30" s="57" t="str">
        <f>IF(ISNUMBER(U30), ROUND(U30,2),"-")</f>
        <v>-</v>
      </c>
    </row>
    <row r="31" spans="1:22">
      <c r="A31" s="124"/>
      <c r="C31" s="65"/>
      <c r="D31" s="65"/>
      <c r="E31" s="66"/>
      <c r="F31" s="66"/>
      <c r="G31" s="73"/>
      <c r="H31" s="66"/>
      <c r="I31" s="66"/>
      <c r="J31" s="66"/>
      <c r="K31" s="66"/>
      <c r="L31" s="66"/>
      <c r="M31" s="66"/>
      <c r="N31" s="49"/>
      <c r="O31" s="50"/>
      <c r="P31" s="50"/>
      <c r="S31" s="124"/>
      <c r="U31" s="57" t="str">
        <f>IF((H31+I31+J31+K31+L31+M31)&lt;&gt;0, MIN(O18, (G31/(H31+I31+J31+K31+L31+M31))*O17/100 ), "-")</f>
        <v>-</v>
      </c>
      <c r="V31" s="57" t="str">
        <f t="shared" si="3"/>
        <v>-</v>
      </c>
    </row>
    <row r="32" spans="1:22">
      <c r="A32" s="124"/>
      <c r="C32" s="65"/>
      <c r="D32" s="65"/>
      <c r="E32" s="66"/>
      <c r="F32" s="66"/>
      <c r="G32" s="73"/>
      <c r="H32" s="66"/>
      <c r="I32" s="66"/>
      <c r="J32" s="66"/>
      <c r="K32" s="66"/>
      <c r="L32" s="66"/>
      <c r="M32" s="66"/>
      <c r="N32" s="49"/>
      <c r="O32" s="50"/>
      <c r="P32" s="50"/>
      <c r="S32" s="124"/>
      <c r="U32" s="57" t="str">
        <f>IF((H32+I32+J32+K32+L32+M32)&lt;&gt;0, MIN(O18, (G32/(H32+I32+J32+K32+L32+M32))*O17/100 ), "-")</f>
        <v>-</v>
      </c>
      <c r="V32" s="57" t="str">
        <f t="shared" si="3"/>
        <v>-</v>
      </c>
    </row>
    <row r="33" spans="1:22">
      <c r="A33" s="124"/>
      <c r="C33" s="65"/>
      <c r="D33" s="65"/>
      <c r="E33" s="66"/>
      <c r="F33" s="66"/>
      <c r="G33" s="73"/>
      <c r="H33" s="66"/>
      <c r="I33" s="66"/>
      <c r="J33" s="66"/>
      <c r="K33" s="66"/>
      <c r="L33" s="66"/>
      <c r="M33" s="66"/>
      <c r="N33" s="49"/>
      <c r="O33" s="50"/>
      <c r="P33" s="50"/>
      <c r="S33" s="124"/>
      <c r="U33" s="57" t="str">
        <f>IF((H33+I33+J33+K33+L33+M33)&lt;&gt;0, MIN(O18, (G33/(H33+I33+J33+K33+L33+M33))*O17/100 ), "-")</f>
        <v>-</v>
      </c>
      <c r="V33" s="57" t="str">
        <f t="shared" si="3"/>
        <v>-</v>
      </c>
    </row>
    <row r="34" spans="1:22">
      <c r="A34" s="124"/>
      <c r="C34" s="65"/>
      <c r="D34" s="65"/>
      <c r="E34" s="66"/>
      <c r="F34" s="66"/>
      <c r="G34" s="73"/>
      <c r="H34" s="66"/>
      <c r="I34" s="66"/>
      <c r="J34" s="66"/>
      <c r="K34" s="66"/>
      <c r="L34" s="66"/>
      <c r="M34" s="66"/>
      <c r="N34" s="49"/>
      <c r="O34" s="50"/>
      <c r="P34" s="50"/>
      <c r="S34" s="124"/>
      <c r="U34" s="57" t="str">
        <f>IF((H34+I34+J34+K34+L34+M34)&lt;&gt;0, MIN(O18, (G34/(H34+I34+J34+K34+L34+M34))*O17/100 ), "-")</f>
        <v>-</v>
      </c>
      <c r="V34" s="57" t="str">
        <f t="shared" si="3"/>
        <v>-</v>
      </c>
    </row>
    <row r="35" spans="1:22">
      <c r="A35" s="124"/>
      <c r="C35" s="65"/>
      <c r="D35" s="65"/>
      <c r="E35" s="66"/>
      <c r="F35" s="66"/>
      <c r="G35" s="73"/>
      <c r="H35" s="66"/>
      <c r="I35" s="66"/>
      <c r="J35" s="66"/>
      <c r="K35" s="66"/>
      <c r="L35" s="66"/>
      <c r="M35" s="66"/>
      <c r="N35" s="49"/>
      <c r="O35" s="50"/>
      <c r="P35" s="50"/>
      <c r="S35" s="124"/>
      <c r="U35" s="57" t="str">
        <f>IF((H35+I35+J35+K35+L35+M35)&lt;&gt;0, MIN(O18, (G35/(H35+I35+J35+K35+L35+M35))*O17/100 ), "-")</f>
        <v>-</v>
      </c>
      <c r="V35" s="57" t="str">
        <f t="shared" si="3"/>
        <v>-</v>
      </c>
    </row>
    <row r="36" spans="1:22">
      <c r="A36" s="124"/>
      <c r="C36" s="65"/>
      <c r="D36" s="65"/>
      <c r="E36" s="66"/>
      <c r="F36" s="66"/>
      <c r="G36" s="73"/>
      <c r="H36" s="66"/>
      <c r="I36" s="66"/>
      <c r="J36" s="66"/>
      <c r="K36" s="66"/>
      <c r="L36" s="66"/>
      <c r="M36" s="66"/>
      <c r="N36" s="49"/>
      <c r="O36" s="50"/>
      <c r="P36" s="50"/>
      <c r="S36" s="124"/>
      <c r="U36" s="57" t="str">
        <f>IF((H36+I36+J36+K36+L36+M36)&lt;&gt;0, MIN(O18, (G36/(H36+I36+J36+K36+L36+M36))*O17/100 ), "-")</f>
        <v>-</v>
      </c>
      <c r="V36" s="57" t="str">
        <f t="shared" si="3"/>
        <v>-</v>
      </c>
    </row>
    <row r="37" spans="1:22">
      <c r="A37" s="124"/>
      <c r="C37" s="65"/>
      <c r="D37" s="65"/>
      <c r="E37" s="66"/>
      <c r="F37" s="66"/>
      <c r="G37" s="73"/>
      <c r="H37" s="66"/>
      <c r="I37" s="66"/>
      <c r="J37" s="66"/>
      <c r="K37" s="66"/>
      <c r="L37" s="66"/>
      <c r="M37" s="66"/>
      <c r="N37" s="49"/>
      <c r="O37" s="50"/>
      <c r="P37" s="50"/>
      <c r="S37" s="124"/>
      <c r="U37" s="57" t="str">
        <f>IF((H37+I37+J37+K37+L37+M37)&lt;&gt;0, MIN(O18, (G37/(H37+I37+J37+K37+L37+M37))*O17/100 ), "-")</f>
        <v>-</v>
      </c>
      <c r="V37" s="57" t="str">
        <f t="shared" si="3"/>
        <v>-</v>
      </c>
    </row>
    <row r="38" spans="1:22">
      <c r="A38" s="124"/>
      <c r="C38" s="65"/>
      <c r="D38" s="65"/>
      <c r="E38" s="66"/>
      <c r="F38" s="66"/>
      <c r="G38" s="73"/>
      <c r="H38" s="66"/>
      <c r="I38" s="66"/>
      <c r="J38" s="66"/>
      <c r="K38" s="66"/>
      <c r="L38" s="66"/>
      <c r="M38" s="66"/>
      <c r="N38" s="49"/>
      <c r="O38" s="50"/>
      <c r="P38" s="50"/>
      <c r="S38" s="124"/>
      <c r="U38" s="57" t="str">
        <f>IF((H38+I38+J38+K38+L38+M38)&lt;&gt;0, MIN(O18, (G38/(H38+I38+J38+K38+L38+M38))*O17/100 ), "-")</f>
        <v>-</v>
      </c>
      <c r="V38" s="57" t="str">
        <f>IF(ISNUMBER(U38), ROUND(U38,2),"-")</f>
        <v>-</v>
      </c>
    </row>
    <row r="39" spans="1:22">
      <c r="A39" s="124"/>
      <c r="C39" s="65"/>
      <c r="D39" s="65"/>
      <c r="E39" s="66"/>
      <c r="F39" s="66"/>
      <c r="G39" s="73"/>
      <c r="H39" s="66"/>
      <c r="I39" s="66"/>
      <c r="J39" s="66"/>
      <c r="K39" s="66"/>
      <c r="L39" s="66"/>
      <c r="M39" s="66"/>
      <c r="N39" s="49"/>
      <c r="O39" s="50"/>
      <c r="P39" s="50"/>
      <c r="S39" s="124"/>
      <c r="U39" s="57" t="str">
        <f>IF((H39+I39+J39+K39+L39+M39)&lt;&gt;0, MIN(O18, (G39/(H39+I39+J39+K39+L39+M39))*O17/100 ), "-")</f>
        <v>-</v>
      </c>
      <c r="V39" s="57" t="str">
        <f t="shared" si="3"/>
        <v>-</v>
      </c>
    </row>
    <row r="40" spans="1:22" s="3" customFormat="1" ht="43.5" customHeight="1">
      <c r="A40" s="124"/>
      <c r="C40" s="145" t="s">
        <v>38</v>
      </c>
      <c r="D40" s="145"/>
      <c r="E40" s="145"/>
      <c r="F40" s="145"/>
      <c r="G40" s="145"/>
      <c r="H40" s="145"/>
      <c r="I40" s="145"/>
      <c r="J40" s="145"/>
      <c r="K40" s="146"/>
      <c r="L40" s="143" t="s">
        <v>52</v>
      </c>
      <c r="M40" s="144"/>
      <c r="N40" s="15"/>
      <c r="O40" s="10" t="s">
        <v>19</v>
      </c>
      <c r="P40" s="106" t="s">
        <v>8</v>
      </c>
      <c r="S40" s="124"/>
      <c r="U40" s="4"/>
    </row>
    <row r="41" spans="1:22" ht="12.75" customHeight="1">
      <c r="A41" s="124"/>
      <c r="I41" s="97"/>
      <c r="J41" s="156"/>
      <c r="K41" s="156"/>
      <c r="L41" s="156"/>
      <c r="M41" s="156"/>
      <c r="N41" s="156"/>
      <c r="O41" s="156"/>
      <c r="P41" s="156"/>
      <c r="S41" s="124"/>
    </row>
    <row r="42" spans="1:22" s="28" customFormat="1" ht="16.5" customHeight="1">
      <c r="A42" s="124"/>
      <c r="C42" s="99" t="s">
        <v>82</v>
      </c>
      <c r="D42" s="99"/>
      <c r="E42" s="100" t="s">
        <v>83</v>
      </c>
      <c r="F42" s="99"/>
      <c r="G42" s="99"/>
      <c r="H42" s="99" t="s">
        <v>84</v>
      </c>
      <c r="K42" s="81"/>
      <c r="L42" s="81"/>
      <c r="M42" s="81"/>
      <c r="N42" s="81"/>
      <c r="O42" s="81"/>
      <c r="P42" s="81"/>
      <c r="S42" s="124"/>
    </row>
    <row r="43" spans="1:22" ht="20.25">
      <c r="A43" s="124"/>
      <c r="C43" s="43" t="s">
        <v>15</v>
      </c>
      <c r="D43" s="41"/>
      <c r="E43" s="42"/>
      <c r="F43" s="42"/>
      <c r="G43" s="42"/>
      <c r="H43" s="42"/>
      <c r="I43" s="42"/>
      <c r="J43" s="42"/>
      <c r="S43" s="124"/>
    </row>
    <row r="44" spans="1:22" ht="15.95" customHeight="1">
      <c r="A44" s="124"/>
      <c r="S44" s="124"/>
    </row>
    <row r="45" spans="1:22" ht="15.95" customHeight="1">
      <c r="A45" s="124"/>
      <c r="D45" s="44" t="s">
        <v>40</v>
      </c>
      <c r="E45" s="44"/>
      <c r="F45" s="44"/>
      <c r="G45" s="98" t="s">
        <v>85</v>
      </c>
      <c r="H45" s="44"/>
      <c r="I45" s="44"/>
      <c r="J45" s="44">
        <f>K4</f>
        <v>2020</v>
      </c>
      <c r="K45" s="44"/>
      <c r="L45" s="44"/>
      <c r="M45" s="44"/>
      <c r="N45" s="44"/>
      <c r="S45" s="124"/>
    </row>
    <row r="46" spans="1:22" ht="15" customHeight="1">
      <c r="A46" s="124"/>
      <c r="C46" s="5"/>
      <c r="D46" s="131" t="s">
        <v>20</v>
      </c>
      <c r="E46" s="132"/>
      <c r="F46" s="132"/>
      <c r="G46" s="132"/>
      <c r="H46" s="132"/>
      <c r="I46" s="132"/>
      <c r="J46" s="132"/>
      <c r="K46" s="132"/>
      <c r="L46" s="132"/>
      <c r="M46" s="133"/>
      <c r="N46" s="48"/>
      <c r="S46" s="124"/>
    </row>
    <row r="47" spans="1:22" ht="15" customHeight="1">
      <c r="A47" s="124"/>
      <c r="C47" s="5"/>
      <c r="D47" s="45" t="s">
        <v>17</v>
      </c>
      <c r="E47" s="101"/>
      <c r="F47" s="101"/>
      <c r="G47" s="101"/>
      <c r="H47" s="101"/>
      <c r="I47" s="101"/>
      <c r="J47" s="101"/>
      <c r="K47" s="101"/>
      <c r="L47" s="101"/>
      <c r="M47" s="102"/>
      <c r="N47" s="48"/>
      <c r="S47" s="124"/>
    </row>
    <row r="48" spans="1:22" ht="15.95" customHeight="1">
      <c r="A48" s="124"/>
      <c r="C48" s="5"/>
      <c r="D48" s="128" t="s">
        <v>10</v>
      </c>
      <c r="E48" s="46" t="s">
        <v>14</v>
      </c>
      <c r="F48" s="46"/>
      <c r="G48" s="46"/>
      <c r="H48" s="46"/>
      <c r="I48" s="46"/>
      <c r="J48" s="46"/>
      <c r="K48" s="46"/>
      <c r="L48" s="46"/>
      <c r="M48" s="47"/>
      <c r="N48" s="48"/>
      <c r="S48" s="124"/>
    </row>
    <row r="49" spans="1:19">
      <c r="A49" s="124"/>
      <c r="C49" s="5"/>
      <c r="D49" s="129"/>
      <c r="E49" s="46" t="s">
        <v>11</v>
      </c>
      <c r="F49" s="46"/>
      <c r="G49" s="46"/>
      <c r="H49" s="46"/>
      <c r="I49" s="46"/>
      <c r="J49" s="46"/>
      <c r="K49" s="46"/>
      <c r="L49" s="46"/>
      <c r="M49" s="47"/>
      <c r="N49" s="48"/>
      <c r="S49" s="124"/>
    </row>
    <row r="50" spans="1:19">
      <c r="A50" s="124"/>
      <c r="C50" s="5"/>
      <c r="D50" s="129"/>
      <c r="E50" s="46" t="s">
        <v>13</v>
      </c>
      <c r="F50" s="46"/>
      <c r="G50" s="46"/>
      <c r="H50" s="46"/>
      <c r="I50" s="46"/>
      <c r="J50" s="46"/>
      <c r="K50" s="46"/>
      <c r="L50" s="46"/>
      <c r="M50" s="47"/>
      <c r="N50" s="48"/>
      <c r="S50" s="124"/>
    </row>
    <row r="51" spans="1:19">
      <c r="A51" s="124"/>
      <c r="C51" s="5"/>
      <c r="D51" s="130"/>
      <c r="E51" s="125" t="s">
        <v>12</v>
      </c>
      <c r="F51" s="126"/>
      <c r="G51" s="126"/>
      <c r="H51" s="126"/>
      <c r="I51" s="126"/>
      <c r="J51" s="126"/>
      <c r="K51" s="126"/>
      <c r="L51" s="126"/>
      <c r="M51" s="127"/>
      <c r="N51" s="48"/>
      <c r="S51" s="124"/>
    </row>
    <row r="52" spans="1:19" ht="17.100000000000001" customHeight="1">
      <c r="A52" s="124"/>
      <c r="C52" s="5"/>
      <c r="D52" s="134" t="s">
        <v>21</v>
      </c>
      <c r="E52" s="135"/>
      <c r="F52" s="103"/>
      <c r="G52" s="101"/>
      <c r="H52" s="101"/>
      <c r="I52" s="101"/>
      <c r="J52" s="101"/>
      <c r="K52" s="101"/>
      <c r="L52" s="101"/>
      <c r="M52" s="102"/>
      <c r="N52" s="48"/>
      <c r="S52" s="124"/>
    </row>
    <row r="53" spans="1:19">
      <c r="A53" s="124"/>
      <c r="C53" s="5"/>
      <c r="D53" s="131" t="s">
        <v>9</v>
      </c>
      <c r="E53" s="132"/>
      <c r="F53" s="132"/>
      <c r="G53" s="132"/>
      <c r="H53" s="132"/>
      <c r="I53" s="132"/>
      <c r="J53" s="132"/>
      <c r="K53" s="132"/>
      <c r="L53" s="132"/>
      <c r="M53" s="133"/>
      <c r="N53" s="67" t="str">
        <f>P40</f>
        <v>€</v>
      </c>
      <c r="S53" s="124"/>
    </row>
    <row r="54" spans="1:19" ht="9" customHeight="1">
      <c r="A54" s="124"/>
      <c r="S54" s="124"/>
    </row>
    <row r="55" spans="1:19" ht="30.75" customHeight="1">
      <c r="A55" s="124"/>
      <c r="C55" s="142" t="s">
        <v>62</v>
      </c>
      <c r="D55" s="142"/>
      <c r="E55" s="142"/>
      <c r="F55" s="142"/>
      <c r="G55" s="142"/>
      <c r="H55" s="142"/>
      <c r="I55" s="142"/>
      <c r="J55" s="142"/>
      <c r="K55" s="142"/>
      <c r="L55" s="142"/>
      <c r="M55" s="142"/>
      <c r="N55" s="142"/>
      <c r="O55" s="142"/>
      <c r="P55" s="142"/>
      <c r="Q55" s="6"/>
      <c r="S55" s="124"/>
    </row>
    <row r="56" spans="1:19" ht="21">
      <c r="A56" s="124"/>
      <c r="C56" s="119" t="str">
        <f>CONCATENATE('informations-collectivite'!E5)</f>
        <v>https://cclmhd.taxesejour.fr/</v>
      </c>
      <c r="D56" s="119"/>
      <c r="E56" s="119"/>
      <c r="F56" s="119"/>
      <c r="G56" s="119"/>
      <c r="H56" s="119"/>
      <c r="I56" s="119"/>
      <c r="J56" s="119"/>
      <c r="K56" s="119"/>
      <c r="L56" s="119"/>
      <c r="M56" s="119"/>
      <c r="N56" s="119"/>
      <c r="O56" s="119"/>
      <c r="P56" s="119"/>
      <c r="Q56" s="6"/>
      <c r="S56" s="124"/>
    </row>
    <row r="57" spans="1:19" ht="11.25" customHeight="1">
      <c r="A57" s="124"/>
      <c r="C57" s="1"/>
      <c r="D57" s="1"/>
      <c r="E57" s="1"/>
      <c r="F57" s="1"/>
      <c r="G57" s="1"/>
      <c r="H57" s="1"/>
      <c r="I57" s="1"/>
      <c r="J57" s="1"/>
      <c r="K57" s="1"/>
      <c r="S57" s="124"/>
    </row>
    <row r="58" spans="1:19" ht="9.75" customHeight="1">
      <c r="A58" s="124"/>
      <c r="B58" s="33"/>
      <c r="C58" s="33"/>
      <c r="D58" s="33"/>
      <c r="E58" s="33"/>
      <c r="F58" s="33"/>
      <c r="G58" s="33"/>
      <c r="H58" s="33"/>
      <c r="I58" s="33"/>
      <c r="J58" s="33"/>
      <c r="K58" s="33"/>
      <c r="L58" s="33"/>
      <c r="M58" s="33"/>
      <c r="N58" s="33"/>
      <c r="O58" s="33"/>
      <c r="P58" s="33"/>
      <c r="Q58" s="33"/>
      <c r="R58" s="33"/>
      <c r="S58" s="124"/>
    </row>
    <row r="59" spans="1:19" ht="3" hidden="1" customHeight="1">
      <c r="A59" s="124"/>
      <c r="B59" s="74"/>
      <c r="C59" s="79" t="str">
        <f>CONCATENATE('informations-collectivite'!E5)</f>
        <v>https://cclmhd.taxesejour.fr/</v>
      </c>
      <c r="D59" s="79"/>
      <c r="E59" s="79"/>
      <c r="F59" s="79"/>
      <c r="G59" s="79"/>
      <c r="H59" s="79"/>
      <c r="I59" s="79"/>
      <c r="J59" s="79"/>
      <c r="K59" s="79"/>
      <c r="L59" s="79"/>
      <c r="M59" s="79"/>
      <c r="N59" s="79"/>
      <c r="O59" s="79"/>
      <c r="P59" s="79"/>
      <c r="Q59" s="79"/>
      <c r="R59" s="74"/>
      <c r="S59" s="124"/>
    </row>
    <row r="60" spans="1:19" ht="21" customHeight="1">
      <c r="A60" s="124"/>
      <c r="B60" s="74"/>
      <c r="C60" s="141" t="str">
        <f>CONCATENATE('informations-collectivite'!E5)</f>
        <v>https://cclmhd.taxesejour.fr/</v>
      </c>
      <c r="D60" s="141"/>
      <c r="E60" s="141"/>
      <c r="F60" s="141"/>
      <c r="G60" s="141"/>
      <c r="H60" s="141"/>
      <c r="I60" s="141"/>
      <c r="J60" s="141"/>
      <c r="K60" s="141"/>
      <c r="L60" s="141"/>
      <c r="M60" s="141"/>
      <c r="N60" s="141"/>
      <c r="O60" s="141"/>
      <c r="P60" s="141"/>
      <c r="Q60" s="79"/>
      <c r="R60" s="74"/>
      <c r="S60" s="124"/>
    </row>
    <row r="61" spans="1:19" ht="7.5" customHeight="1">
      <c r="A61" s="124"/>
      <c r="B61" s="74"/>
      <c r="C61" s="79"/>
      <c r="D61" s="79"/>
      <c r="E61" s="79"/>
      <c r="F61" s="79"/>
      <c r="G61" s="79"/>
      <c r="H61" s="79"/>
      <c r="I61" s="79"/>
      <c r="J61" s="79"/>
      <c r="K61" s="79"/>
      <c r="L61" s="79"/>
      <c r="M61" s="79"/>
      <c r="N61" s="79"/>
      <c r="O61" s="79"/>
      <c r="P61" s="79"/>
      <c r="Q61" s="79"/>
      <c r="R61" s="74"/>
      <c r="S61" s="124"/>
    </row>
    <row r="62" spans="1:19" ht="1.5" customHeight="1">
      <c r="A62" s="124"/>
      <c r="B62" s="78"/>
      <c r="C62" s="78"/>
      <c r="D62" s="78"/>
      <c r="E62" s="78"/>
      <c r="F62" s="78"/>
      <c r="G62" s="78"/>
      <c r="H62" s="78"/>
      <c r="I62" s="78"/>
      <c r="J62" s="78"/>
      <c r="K62" s="78"/>
      <c r="L62" s="78"/>
      <c r="M62" s="78"/>
      <c r="N62" s="78"/>
      <c r="O62" s="78"/>
      <c r="P62" s="78"/>
      <c r="Q62" s="78"/>
      <c r="R62" s="78"/>
      <c r="S62" s="124"/>
    </row>
    <row r="63" spans="1:19">
      <c r="A63" s="124"/>
      <c r="B63" s="13"/>
      <c r="C63" s="13"/>
      <c r="D63" s="13"/>
      <c r="E63" s="13"/>
      <c r="F63" s="13"/>
      <c r="G63" s="13"/>
      <c r="H63" s="13"/>
      <c r="I63" s="13"/>
      <c r="J63" s="13"/>
      <c r="K63" s="13"/>
      <c r="L63" s="13"/>
      <c r="M63" s="13"/>
      <c r="N63" s="13"/>
      <c r="O63" s="13"/>
      <c r="P63" s="13"/>
      <c r="Q63" s="13"/>
      <c r="R63" s="13"/>
      <c r="S63" s="124"/>
    </row>
    <row r="64" spans="1:19">
      <c r="A64" s="124"/>
      <c r="B64" s="124"/>
      <c r="C64" s="124"/>
      <c r="D64" s="124"/>
      <c r="E64" s="124"/>
      <c r="F64" s="124"/>
      <c r="G64" s="124"/>
      <c r="H64" s="124"/>
      <c r="I64" s="124"/>
      <c r="J64" s="124"/>
      <c r="K64" s="124"/>
      <c r="L64" s="124"/>
      <c r="M64" s="124"/>
      <c r="N64" s="124"/>
      <c r="O64" s="124"/>
      <c r="P64" s="124"/>
      <c r="Q64" s="124"/>
      <c r="R64" s="124"/>
      <c r="S64" s="124"/>
    </row>
  </sheetData>
  <mergeCells count="35">
    <mergeCell ref="C9:P9"/>
    <mergeCell ref="C10:P10"/>
    <mergeCell ref="C11:E11"/>
    <mergeCell ref="G11:I11"/>
    <mergeCell ref="K11:L11"/>
    <mergeCell ref="M11:P11"/>
    <mergeCell ref="C12:E12"/>
    <mergeCell ref="G12:P12"/>
    <mergeCell ref="C13:E13"/>
    <mergeCell ref="G13:P13"/>
    <mergeCell ref="D14:G14"/>
    <mergeCell ref="K14:L14"/>
    <mergeCell ref="D15:G15"/>
    <mergeCell ref="H15:M15"/>
    <mergeCell ref="A64:S64"/>
    <mergeCell ref="C17:N17"/>
    <mergeCell ref="C40:K40"/>
    <mergeCell ref="L40:M40"/>
    <mergeCell ref="J41:P41"/>
    <mergeCell ref="D46:M46"/>
    <mergeCell ref="D48:D51"/>
    <mergeCell ref="E51:M51"/>
    <mergeCell ref="A1:A63"/>
    <mergeCell ref="E2:P2"/>
    <mergeCell ref="S2:S63"/>
    <mergeCell ref="N3:P3"/>
    <mergeCell ref="F4:H4"/>
    <mergeCell ref="C5:P5"/>
    <mergeCell ref="C7:P7"/>
    <mergeCell ref="C8:P8"/>
    <mergeCell ref="D52:E52"/>
    <mergeCell ref="D53:M53"/>
    <mergeCell ref="C55:P55"/>
    <mergeCell ref="C56:P56"/>
    <mergeCell ref="C60:P60"/>
  </mergeCells>
  <dataValidations count="4">
    <dataValidation type="whole" allowBlank="1" showInputMessage="1" showErrorMessage="1" errorTitle="Nb entier svp" promptTitle="Nb de lits" sqref="H14" xr:uid="{00000000-0002-0000-0300-000000000000}">
      <formula1>0</formula1>
      <formula2>10000</formula2>
    </dataValidation>
    <dataValidation allowBlank="1" showInputMessage="1" showErrorMessage="1" promptTitle="Nombre de lits" sqref="D14:D15" xr:uid="{00000000-0002-0000-0300-000001000000}"/>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K21:L22" xr:uid="{00000000-0002-0000-0300-000002000000}"/>
    <dataValidation allowBlank="1" showErrorMessage="1" promptTitle="Carte SNCF" prompt="Sélectionnez le type de réduction présenté" sqref="J21:J22" xr:uid="{00000000-0002-0000-0300-000003000000}"/>
  </dataValidations>
  <pageMargins left="0.23622047244094491" right="0.23622047244094491" top="0.19685039370078741" bottom="0.59055118110236227" header="0.11811023622047245" footer="0.11811023622047245"/>
  <pageSetup paperSize="69" scale="48" fitToHeight="0" orientation="portrait" r:id="rId1"/>
  <headerFooter scaleWithDoc="0" alignWithMargins="0"/>
  <rowBreaks count="1" manualBreakCount="1">
    <brk id="4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4000000}">
          <x14:formula1>
            <xm:f>Donnees!$A$37:$A$49</xm:f>
          </x14:formula1>
          <xm:sqref>F4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informations-collectivite</vt:lpstr>
      <vt:lpstr>Donnees</vt:lpstr>
      <vt:lpstr>registre du logeur (automatiq)</vt:lpstr>
      <vt:lpstr>registre du logeur (a remplir)</vt:lpstr>
      <vt:lpstr>'registre du logeur (a remplir)'!Zone_d_impression</vt:lpstr>
      <vt:lpstr>'registre du logeur (automatiq)'!Zone_d_impression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Microsoft Office</dc:creator>
  <cp:lastModifiedBy>Céline Mille (CCLMHD)</cp:lastModifiedBy>
  <cp:lastPrinted>2020-04-17T23:19:43Z</cp:lastPrinted>
  <dcterms:created xsi:type="dcterms:W3CDTF">2018-12-12T09:50:53Z</dcterms:created>
  <dcterms:modified xsi:type="dcterms:W3CDTF">2020-04-17T23:22:24Z</dcterms:modified>
</cp:coreProperties>
</file>